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codeName="ThisWorkbook" autoCompressPictures="0" defaultThemeVersion="124226"/>
  <mc:AlternateContent xmlns:mc="http://schemas.openxmlformats.org/markup-compatibility/2006">
    <mc:Choice Requires="x15">
      <x15ac:absPath xmlns:x15ac="http://schemas.microsoft.com/office/spreadsheetml/2010/11/ac" url="C:\Users\rbhula\Dropbox (MIT)\Personal folders\CEA\For Roll call spreadsheets\Spreadsheets 2020 no scale for web\"/>
    </mc:Choice>
  </mc:AlternateContent>
  <xr:revisionPtr revIDLastSave="0" documentId="13_ncr:1_{DABBFF88-CFF6-47E4-B318-A55116B7D873}" xr6:coauthVersionLast="36" xr6:coauthVersionMax="36" xr10:uidLastSave="{00000000-0000-0000-0000-000000000000}"/>
  <bookViews>
    <workbookView xWindow="0" yWindow="0" windowWidth="20460" windowHeight="6825" tabRatio="930" xr2:uid="{00000000-000D-0000-FFFF-FFFF00000000}"/>
  </bookViews>
  <sheets>
    <sheet name="Assumptions" sheetId="42" r:id="rId1"/>
    <sheet name="5. Scholarships Kenya" sheetId="4" r:id="rId2"/>
    <sheet name="Inflation Rates" sheetId="34" r:id="rId3"/>
    <sheet name="Standard Exchange Rates" sheetId="35" r:id="rId4"/>
    <sheet name="PPP Exchange Rates" sheetId="3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LEX1955" localSheetId="2">'[2]summary-targets'!#REF!</definedName>
    <definedName name="_LEX1955" localSheetId="4">'[2]summary-targets'!#REF!</definedName>
    <definedName name="_LEX1955" localSheetId="3">'[2]summary-targets'!#REF!</definedName>
    <definedName name="_LEX1955">'[1]summary-targets'!#REF!</definedName>
    <definedName name="_LEX1975" localSheetId="2">'[2]summary-targets'!#REF!</definedName>
    <definedName name="_LEX1975" localSheetId="4">'[2]summary-targets'!#REF!</definedName>
    <definedName name="_LEX1975" localSheetId="3">'[2]summary-targets'!#REF!</definedName>
    <definedName name="_LEX1975">'[1]summary-targets'!#REF!</definedName>
    <definedName name="_LEX2025" localSheetId="2">'[2]summary-targets'!#REF!</definedName>
    <definedName name="_LEX2025" localSheetId="4">'[2]summary-targets'!#REF!</definedName>
    <definedName name="_LEX2025" localSheetId="3">'[2]summary-targets'!#REF!</definedName>
    <definedName name="_LEX2025">'[1]summary-targets'!#REF!</definedName>
    <definedName name="_reg98">[3]whoreg!#REF!</definedName>
    <definedName name="_resul" localSheetId="2">'[5]slop-inter'!$A$45:$AG$48</definedName>
    <definedName name="_resul" localSheetId="4">'[5]slop-inter'!$A$45:$AG$48</definedName>
    <definedName name="_resul" localSheetId="3">'[5]slop-inter'!$A$45:$AG$48</definedName>
    <definedName name="_resul">'[4]slop-inter'!$A$45:$AG$48</definedName>
    <definedName name="_yellowF" localSheetId="2">#REF!</definedName>
    <definedName name="_yellowF" localSheetId="4">#REF!</definedName>
    <definedName name="_yellowF" localSheetId="3">#REF!</definedName>
    <definedName name="_yellowF">#REF!</definedName>
    <definedName name="_yellowM" localSheetId="2">#REF!</definedName>
    <definedName name="_yellowM" localSheetId="4">#REF!</definedName>
    <definedName name="_yellowM" localSheetId="3">#REF!</definedName>
    <definedName name="_yellowM">#REF!</definedName>
    <definedName name="data" localSheetId="2">#REF!</definedName>
    <definedName name="data" localSheetId="4">#REF!</definedName>
    <definedName name="data" localSheetId="3">#REF!</definedName>
    <definedName name="data">#REF!</definedName>
    <definedName name="_xlnm.Database" localSheetId="2">#REF!</definedName>
    <definedName name="_xlnm.Database" localSheetId="4">#REF!</definedName>
    <definedName name="_xlnm.Database" localSheetId="3">#REF!</definedName>
    <definedName name="_xlnm.Database">#REF!</definedName>
    <definedName name="Dist_Vars_byName" localSheetId="2">'[7]District Level Variables'!$B$1:$BD$201</definedName>
    <definedName name="Dist_Vars_byName" localSheetId="4">'[7]District Level Variables'!$B$1:$BD$201</definedName>
    <definedName name="Dist_Vars_byName" localSheetId="3">'[7]District Level Variables'!$B$1:$BD$201</definedName>
    <definedName name="Dist_Vars_byName">'[6]District Level Variables'!$B$1:$BD$201</definedName>
    <definedName name="eagd" localSheetId="2">#REF!</definedName>
    <definedName name="eagd" localSheetId="4">#REF!</definedName>
    <definedName name="eagd" localSheetId="3">#REF!</definedName>
    <definedName name="eagd">#REF!</definedName>
    <definedName name="fda" localSheetId="2">#REF!</definedName>
    <definedName name="fda" localSheetId="4">#REF!</definedName>
    <definedName name="fda" localSheetId="3">#REF!</definedName>
    <definedName name="fda">#REF!</definedName>
    <definedName name="fdae" localSheetId="2">[3]whoregeco!#REF!</definedName>
    <definedName name="fdae" localSheetId="4">[3]whoregeco!#REF!</definedName>
    <definedName name="fdae" localSheetId="3">[3]whoregeco!#REF!</definedName>
    <definedName name="fdae">[3]whoregeco!#REF!</definedName>
    <definedName name="fdageas" localSheetId="2">#REF!</definedName>
    <definedName name="fdageas" localSheetId="4">#REF!</definedName>
    <definedName name="fdageas" localSheetId="3">#REF!</definedName>
    <definedName name="fdageas">#REF!</definedName>
    <definedName name="fdas" localSheetId="2">#REF!</definedName>
    <definedName name="fdas" localSheetId="4">#REF!</definedName>
    <definedName name="fdas" localSheetId="3">#REF!</definedName>
    <definedName name="fdas">#REF!</definedName>
    <definedName name="fdsa" localSheetId="2">'[2]summary-targets'!#REF!</definedName>
    <definedName name="fdsa" localSheetId="4">'[2]summary-targets'!#REF!</definedName>
    <definedName name="fdsa" localSheetId="3">'[2]summary-targets'!#REF!</definedName>
    <definedName name="fdsa">'[1]summary-targets'!#REF!</definedName>
    <definedName name="GBDageD95">[8]Deaths!$A$1:$T$643</definedName>
    <definedName name="geasd" localSheetId="2">#REF!</definedName>
    <definedName name="geasd" localSheetId="4">#REF!</definedName>
    <definedName name="geasd" localSheetId="3">#REF!</definedName>
    <definedName name="geasd">#REF!</definedName>
    <definedName name="GHANA">'[1]summary-targets'!#REF!</definedName>
    <definedName name="home" localSheetId="2">'[5]slop-inter'!$D$1:$F$1</definedName>
    <definedName name="home" localSheetId="4">'[5]slop-inter'!$D$1:$F$1</definedName>
    <definedName name="home" localSheetId="3">'[5]slop-inter'!$D$1:$F$1</definedName>
    <definedName name="home">'[4]slop-inter'!$D$1:$F$1</definedName>
    <definedName name="inflation">'[9]Inflation Rates'!$C$1:$XFD$219</definedName>
    <definedName name="label" localSheetId="2">[5]lx!$D$1788:$E$1825</definedName>
    <definedName name="label" localSheetId="4">[5]lx!$D$1788:$E$1825</definedName>
    <definedName name="label" localSheetId="3">[5]lx!$D$1788:$E$1825</definedName>
    <definedName name="label">[4]lx!$D$1788:$E$1825</definedName>
    <definedName name="new">'[2]summary-targets'!#REF!</definedName>
    <definedName name="PA" localSheetId="2">#REF!</definedName>
    <definedName name="PA" localSheetId="4">#REF!</definedName>
    <definedName name="PA" localSheetId="3">#REF!</definedName>
    <definedName name="PA">#REF!</definedName>
    <definedName name="pop" localSheetId="2">#REF!</definedName>
    <definedName name="pop" localSheetId="4">#REF!</definedName>
    <definedName name="pop" localSheetId="3">#REF!</definedName>
    <definedName name="pop">#REF!</definedName>
    <definedName name="ppp" localSheetId="2">[11]Setup!#REF!</definedName>
    <definedName name="ppp" localSheetId="4">[11]Setup!#REF!</definedName>
    <definedName name="ppp" localSheetId="3">[11]Setup!#REF!</definedName>
    <definedName name="ppp">[10]Setup!#REF!</definedName>
    <definedName name="_xlnm.Print_Area" localSheetId="2">#REF!</definedName>
    <definedName name="_xlnm.Print_Area" localSheetId="4">#REF!</definedName>
    <definedName name="_xlnm.Print_Area" localSheetId="3">#REF!</definedName>
    <definedName name="_xlnm.Print_Area">#REF!</definedName>
    <definedName name="_xlnm.Print_Titles" localSheetId="2">'Inflation Rates'!$C:$C,'Inflation Rates'!$1:$1</definedName>
    <definedName name="_xlnm.Print_Titles" localSheetId="4">'PPP Exchange Rates'!$1:$1</definedName>
    <definedName name="_xlnm.Print_Titles" localSheetId="3">'Standard Exchange Rates'!$1:$1</definedName>
    <definedName name="PrintAr2" localSheetId="2">#REF!</definedName>
    <definedName name="PrintAr2" localSheetId="4">#REF!</definedName>
    <definedName name="PrintAr2" localSheetId="3">#REF!</definedName>
    <definedName name="PrintAr2">#REF!</definedName>
    <definedName name="regeco98">[3]whoregeco!#REF!</definedName>
    <definedName name="school">[3]whoreg!#REF!</definedName>
    <definedName name="SlopeF" localSheetId="2">#REF!</definedName>
    <definedName name="SlopeF" localSheetId="4">#REF!</definedName>
    <definedName name="SlopeF" localSheetId="3">#REF!</definedName>
    <definedName name="SlopeF">#REF!</definedName>
    <definedName name="slopeintercept" localSheetId="2">'[13]intercept+slope projections'!$A$3:$H$29</definedName>
    <definedName name="slopeintercept" localSheetId="4">'[13]intercept+slope projections'!$A$3:$H$29</definedName>
    <definedName name="slopeintercept" localSheetId="3">'[13]intercept+slope projections'!$A$3:$H$29</definedName>
    <definedName name="slopeintercept">'[12]intercept+slope projections'!$A$3:$H$29</definedName>
    <definedName name="slopeM" localSheetId="2">#REF!</definedName>
    <definedName name="slopeM" localSheetId="4">#REF!</definedName>
    <definedName name="slopeM" localSheetId="3">#REF!</definedName>
    <definedName name="slopeM">#REF!</definedName>
    <definedName name="sort1" localSheetId="2">'[13]intercept+slope projections'!$A$3:$B$29</definedName>
    <definedName name="sort1" localSheetId="4">'[13]intercept+slope projections'!$A$3:$B$29</definedName>
    <definedName name="sort1" localSheetId="3">'[13]intercept+slope projections'!$A$3:$B$29</definedName>
    <definedName name="sort1">'[12]intercept+slope projections'!$A$3:$B$29</definedName>
    <definedName name="sort2" localSheetId="2">'[13]intercept+slope projections'!$D$3:$F$29</definedName>
    <definedName name="sort2" localSheetId="4">'[13]intercept+slope projections'!$D$3:$F$29</definedName>
    <definedName name="sort2" localSheetId="3">'[13]intercept+slope projections'!$D$3:$F$29</definedName>
    <definedName name="sort2">'[12]intercept+slope projections'!$D$3:$F$29</definedName>
    <definedName name="sort3" localSheetId="2">'[13]intercept+slope projections'!$E$3:$F$29</definedName>
    <definedName name="sort3" localSheetId="4">'[13]intercept+slope projections'!$E$3:$F$29</definedName>
    <definedName name="sort3" localSheetId="3">'[13]intercept+slope projections'!$E$3:$F$29</definedName>
    <definedName name="sort3">'[12]intercept+slope projections'!$E$3:$F$29</definedName>
    <definedName name="sort4" localSheetId="2">'[13]intercept+slope projections'!$G$3:$H$29</definedName>
    <definedName name="sort4" localSheetId="4">'[13]intercept+slope projections'!$G$3:$H$29</definedName>
    <definedName name="sort4" localSheetId="3">'[13]intercept+slope projections'!$G$3:$H$29</definedName>
    <definedName name="sort4">'[12]intercept+slope projections'!$G$3:$H$29</definedName>
    <definedName name="SPSS" localSheetId="2">#REF!</definedName>
    <definedName name="SPSS" localSheetId="4">#REF!</definedName>
    <definedName name="SPSS" localSheetId="3">#REF!</definedName>
    <definedName name="SPSS">#REF!</definedName>
    <definedName name="year" localSheetId="2">'[13]intercept+slope projections'!$A$3:$A$29</definedName>
    <definedName name="year" localSheetId="4">'[13]intercept+slope projections'!$A$3:$A$29</definedName>
    <definedName name="year" localSheetId="3">'[13]intercept+slope projections'!$A$3:$A$29</definedName>
    <definedName name="year">'[12]intercept+slope projections'!$A$3:$A$29</definedName>
    <definedName name="yll" localSheetId="2">[11]Setup!#REF!</definedName>
    <definedName name="yll" localSheetId="4">[11]Setup!#REF!</definedName>
    <definedName name="yll" localSheetId="3">[11]Setup!#REF!</definedName>
    <definedName name="yll">[10]Setup!#REF!</definedName>
    <definedName name="yll00" localSheetId="2">[15]Setup!#REF!</definedName>
    <definedName name="yll00" localSheetId="4">[15]Setup!#REF!</definedName>
    <definedName name="yll00" localSheetId="3">[15]Setup!#REF!</definedName>
    <definedName name="yll00">[14]Setup!#REF!</definedName>
    <definedName name="yll13" localSheetId="2">[15]Setup!#REF!</definedName>
    <definedName name="yll13" localSheetId="4">[15]Setup!#REF!</definedName>
    <definedName name="yll13" localSheetId="3">[15]Setup!#REF!</definedName>
    <definedName name="yll13">[14]Setup!#REF!</definedName>
  </definedNames>
  <calcPr calcId="191029"/>
  <customWorkbookViews>
    <customWorkbookView name="Caitlin Tulloch - Personal View" guid="{4ABDDD9D-ED02-4B0B-8C31-4FDF5C1DBDC4}" mergeInterval="0" personalView="1" maximized="1" xWindow="1" yWindow="1" windowWidth="1620" windowHeight="824" tabRatio="954" activeSheetId="3"/>
    <customWorkbookView name="MAB - Personal View" guid="{4D46E4A9-D928-49DC-8681-D621FBD1B8BA}" mergeInterval="0" personalView="1" maximized="1" xWindow="1" yWindow="1" windowWidth="1600" windowHeight="670" tabRatio="947" activeSheetId="1"/>
  </customWorkbookViews>
</workbook>
</file>

<file path=xl/calcChain.xml><?xml version="1.0" encoding="utf-8"?>
<calcChain xmlns="http://schemas.openxmlformats.org/spreadsheetml/2006/main">
  <c r="J20" i="4" l="1"/>
  <c r="E77" i="42" l="1"/>
  <c r="B38" i="4" l="1"/>
  <c r="B60" i="4" s="1"/>
  <c r="C38" i="42"/>
  <c r="C39" i="42"/>
  <c r="C40" i="42"/>
  <c r="C41" i="42"/>
  <c r="C42" i="42"/>
  <c r="C43" i="42"/>
  <c r="C44" i="42"/>
  <c r="C45" i="42"/>
  <c r="C46" i="42"/>
  <c r="C47" i="42"/>
  <c r="C48" i="42"/>
  <c r="W76" i="42"/>
  <c r="G68" i="42"/>
  <c r="J68" i="42"/>
  <c r="I68" i="42"/>
  <c r="H68" i="42"/>
  <c r="X69" i="42"/>
  <c r="X73" i="42"/>
  <c r="X72" i="42"/>
  <c r="X59" i="42"/>
  <c r="X58" i="42"/>
  <c r="K58" i="42"/>
  <c r="E74" i="42"/>
  <c r="F74" i="42"/>
  <c r="J74" i="42"/>
  <c r="X75" i="42"/>
  <c r="X74" i="42"/>
  <c r="C49" i="42"/>
  <c r="C30" i="42"/>
  <c r="X56" i="42"/>
  <c r="X57" i="42"/>
  <c r="Q56" i="42"/>
  <c r="R60" i="42"/>
  <c r="L60" i="42"/>
  <c r="X61" i="42"/>
  <c r="X60" i="42"/>
  <c r="S70" i="42"/>
  <c r="R70" i="42"/>
  <c r="X71" i="42"/>
  <c r="X70" i="42"/>
  <c r="T70" i="42"/>
  <c r="N66" i="42"/>
  <c r="R66" i="42"/>
  <c r="X66" i="42"/>
  <c r="X67" i="42"/>
  <c r="B59" i="4"/>
  <c r="G66" i="4"/>
  <c r="D66" i="4"/>
  <c r="B57" i="4"/>
  <c r="G65" i="4" s="1"/>
  <c r="D65" i="4"/>
  <c r="G64" i="4"/>
  <c r="D64" i="4"/>
  <c r="I63" i="4"/>
  <c r="B19" i="4"/>
  <c r="B51" i="4"/>
  <c r="B17" i="4"/>
  <c r="D51" i="4" s="1"/>
  <c r="K62" i="42"/>
  <c r="B30" i="4"/>
  <c r="B50" i="4"/>
  <c r="B14" i="4"/>
  <c r="B49" i="4"/>
  <c r="J25" i="4"/>
  <c r="J26" i="4"/>
  <c r="J27" i="4" s="1"/>
  <c r="C48" i="4"/>
  <c r="D47" i="4"/>
  <c r="C47" i="4"/>
  <c r="B47" i="4"/>
  <c r="C36" i="42"/>
  <c r="B23" i="4"/>
  <c r="B46" i="4" s="1"/>
  <c r="G46" i="4" s="1"/>
  <c r="C46" i="4"/>
  <c r="C45" i="4"/>
  <c r="D44" i="4"/>
  <c r="B44" i="4"/>
  <c r="B24" i="4"/>
  <c r="C26" i="4"/>
  <c r="C43" i="4" s="1"/>
  <c r="J15" i="4"/>
  <c r="B42" i="4"/>
  <c r="F42" i="4" s="1"/>
  <c r="D42" i="4"/>
  <c r="C42" i="4"/>
  <c r="B25" i="4"/>
  <c r="C27" i="4"/>
  <c r="K14" i="4"/>
  <c r="C41" i="4" s="1"/>
  <c r="B6" i="4"/>
  <c r="B34" i="4" s="1"/>
  <c r="J33" i="4"/>
  <c r="X63" i="42"/>
  <c r="X62" i="42"/>
  <c r="U62" i="42"/>
  <c r="B31" i="4"/>
  <c r="B8" i="4"/>
  <c r="L62" i="42"/>
  <c r="I62" i="42"/>
  <c r="P64" i="42"/>
  <c r="X65" i="42"/>
  <c r="X64" i="42"/>
  <c r="X77" i="42"/>
  <c r="W77" i="42"/>
  <c r="V77" i="42"/>
  <c r="U77" i="42"/>
  <c r="T77" i="42"/>
  <c r="S77" i="42"/>
  <c r="R77" i="42"/>
  <c r="Q77" i="42"/>
  <c r="P77" i="42"/>
  <c r="O77" i="42"/>
  <c r="N77" i="42"/>
  <c r="M77" i="42"/>
  <c r="L77" i="42"/>
  <c r="K77" i="42"/>
  <c r="J77" i="42"/>
  <c r="I77" i="42"/>
  <c r="H77" i="42"/>
  <c r="G77" i="42"/>
  <c r="F77" i="42"/>
  <c r="V76" i="42"/>
  <c r="U76" i="42"/>
  <c r="T76" i="42"/>
  <c r="S76" i="42"/>
  <c r="R76" i="42"/>
  <c r="Q76" i="42"/>
  <c r="P76" i="42"/>
  <c r="O76" i="42"/>
  <c r="N76" i="42"/>
  <c r="M76" i="42"/>
  <c r="L76" i="42"/>
  <c r="K76" i="42"/>
  <c r="J76" i="42"/>
  <c r="I76" i="42"/>
  <c r="H76" i="42"/>
  <c r="G76" i="42"/>
  <c r="F76" i="42"/>
  <c r="E76" i="42"/>
  <c r="W75" i="42"/>
  <c r="V75" i="42"/>
  <c r="U75" i="42"/>
  <c r="T75" i="42"/>
  <c r="S75" i="42"/>
  <c r="R75" i="42"/>
  <c r="Q75" i="42"/>
  <c r="P75" i="42"/>
  <c r="O75" i="42"/>
  <c r="N75" i="42"/>
  <c r="M75" i="42"/>
  <c r="L75" i="42"/>
  <c r="K75" i="42"/>
  <c r="J75" i="42"/>
  <c r="I75" i="42"/>
  <c r="H75" i="42"/>
  <c r="G75" i="42"/>
  <c r="F75" i="42"/>
  <c r="E75" i="42"/>
  <c r="W74" i="42"/>
  <c r="V74" i="42"/>
  <c r="U74" i="42"/>
  <c r="T74" i="42"/>
  <c r="S74" i="42"/>
  <c r="R74" i="42"/>
  <c r="Q74" i="42"/>
  <c r="P74" i="42"/>
  <c r="O74" i="42"/>
  <c r="N74" i="42"/>
  <c r="M74" i="42"/>
  <c r="L74" i="42"/>
  <c r="K74" i="42"/>
  <c r="I74" i="42"/>
  <c r="H74" i="42"/>
  <c r="G74" i="42"/>
  <c r="W73" i="42"/>
  <c r="V73" i="42"/>
  <c r="U73" i="42"/>
  <c r="T73" i="42"/>
  <c r="S73" i="42"/>
  <c r="R73" i="42"/>
  <c r="Q73" i="42"/>
  <c r="P73" i="42"/>
  <c r="O73" i="42"/>
  <c r="N73" i="42"/>
  <c r="M73" i="42"/>
  <c r="L73" i="42"/>
  <c r="K73" i="42"/>
  <c r="J73" i="42"/>
  <c r="I73" i="42"/>
  <c r="H73" i="42"/>
  <c r="G73" i="42"/>
  <c r="F73" i="42"/>
  <c r="E73" i="42"/>
  <c r="W72" i="42"/>
  <c r="V72" i="42"/>
  <c r="U72" i="42"/>
  <c r="T72" i="42"/>
  <c r="S72" i="42"/>
  <c r="R72" i="42"/>
  <c r="Q72" i="42"/>
  <c r="P72" i="42"/>
  <c r="O72" i="42"/>
  <c r="N72" i="42"/>
  <c r="M72" i="42"/>
  <c r="L72" i="42"/>
  <c r="K72" i="42"/>
  <c r="J72" i="42"/>
  <c r="I72" i="42"/>
  <c r="H72" i="42"/>
  <c r="G72" i="42"/>
  <c r="F72" i="42"/>
  <c r="E72" i="42"/>
  <c r="W71" i="42"/>
  <c r="V71" i="42"/>
  <c r="U71" i="42"/>
  <c r="T71" i="42"/>
  <c r="S71" i="42"/>
  <c r="R71" i="42"/>
  <c r="Q71" i="42"/>
  <c r="P71" i="42"/>
  <c r="O71" i="42"/>
  <c r="N71" i="42"/>
  <c r="M71" i="42"/>
  <c r="L71" i="42"/>
  <c r="K71" i="42"/>
  <c r="J71" i="42"/>
  <c r="I71" i="42"/>
  <c r="H71" i="42"/>
  <c r="G71" i="42"/>
  <c r="F71" i="42"/>
  <c r="E71" i="42"/>
  <c r="W70" i="42"/>
  <c r="V70" i="42"/>
  <c r="U70" i="42"/>
  <c r="Q70" i="42"/>
  <c r="P70" i="42"/>
  <c r="O70" i="42"/>
  <c r="N70" i="42"/>
  <c r="M70" i="42"/>
  <c r="L70" i="42"/>
  <c r="K70" i="42"/>
  <c r="J70" i="42"/>
  <c r="I70" i="42"/>
  <c r="H70" i="42"/>
  <c r="G70" i="42"/>
  <c r="F70" i="42"/>
  <c r="E70" i="42"/>
  <c r="W69" i="42"/>
  <c r="V69" i="42"/>
  <c r="U69" i="42"/>
  <c r="T69" i="42"/>
  <c r="S69" i="42"/>
  <c r="R69" i="42"/>
  <c r="Q69" i="42"/>
  <c r="P69" i="42"/>
  <c r="O69" i="42"/>
  <c r="N69" i="42"/>
  <c r="M69" i="42"/>
  <c r="L69" i="42"/>
  <c r="K69" i="42"/>
  <c r="J69" i="42"/>
  <c r="I69" i="42"/>
  <c r="H69" i="42"/>
  <c r="G69" i="42"/>
  <c r="F69" i="42"/>
  <c r="E69" i="42"/>
  <c r="X68" i="42"/>
  <c r="W68" i="42"/>
  <c r="V68" i="42"/>
  <c r="U68" i="42"/>
  <c r="T68" i="42"/>
  <c r="S68" i="42"/>
  <c r="R68" i="42"/>
  <c r="Q68" i="42"/>
  <c r="P68" i="42"/>
  <c r="O68" i="42"/>
  <c r="N68" i="42"/>
  <c r="M68" i="42"/>
  <c r="L68" i="42"/>
  <c r="K68" i="42"/>
  <c r="F68" i="42"/>
  <c r="E68" i="42"/>
  <c r="W67" i="42"/>
  <c r="V67" i="42"/>
  <c r="U67" i="42"/>
  <c r="T67" i="42"/>
  <c r="S67" i="42"/>
  <c r="R67" i="42"/>
  <c r="Q67" i="42"/>
  <c r="P67" i="42"/>
  <c r="O67" i="42"/>
  <c r="N67" i="42"/>
  <c r="M67" i="42"/>
  <c r="L67" i="42"/>
  <c r="K67" i="42"/>
  <c r="J67" i="42"/>
  <c r="I67" i="42"/>
  <c r="H67" i="42"/>
  <c r="G67" i="42"/>
  <c r="F67" i="42"/>
  <c r="E67" i="42"/>
  <c r="W66" i="42"/>
  <c r="V66" i="42"/>
  <c r="U66" i="42"/>
  <c r="T66" i="42"/>
  <c r="S66" i="42"/>
  <c r="Q66" i="42"/>
  <c r="P66" i="42"/>
  <c r="O66" i="42"/>
  <c r="M66" i="42"/>
  <c r="L66" i="42"/>
  <c r="K66" i="42"/>
  <c r="J66" i="42"/>
  <c r="I66" i="42"/>
  <c r="H66" i="42"/>
  <c r="G66" i="42"/>
  <c r="F66" i="42"/>
  <c r="E66" i="42"/>
  <c r="W65" i="42"/>
  <c r="V65" i="42"/>
  <c r="U65" i="42"/>
  <c r="T65" i="42"/>
  <c r="S65" i="42"/>
  <c r="R65" i="42"/>
  <c r="Q65" i="42"/>
  <c r="P65" i="42"/>
  <c r="O65" i="42"/>
  <c r="N65" i="42"/>
  <c r="M65" i="42"/>
  <c r="L65" i="42"/>
  <c r="K65" i="42"/>
  <c r="J65" i="42"/>
  <c r="I65" i="42"/>
  <c r="H65" i="42"/>
  <c r="G65" i="42"/>
  <c r="F65" i="42"/>
  <c r="E65" i="42"/>
  <c r="W64" i="42"/>
  <c r="V64" i="42"/>
  <c r="U64" i="42"/>
  <c r="T64" i="42"/>
  <c r="S64" i="42"/>
  <c r="R64" i="42"/>
  <c r="Q64" i="42"/>
  <c r="O64" i="42"/>
  <c r="N64" i="42"/>
  <c r="M64" i="42"/>
  <c r="L64" i="42"/>
  <c r="K64" i="42"/>
  <c r="J64" i="42"/>
  <c r="I64" i="42"/>
  <c r="H64" i="42"/>
  <c r="G64" i="42"/>
  <c r="F64" i="42"/>
  <c r="E64" i="42"/>
  <c r="W63" i="42"/>
  <c r="V63" i="42"/>
  <c r="U63" i="42"/>
  <c r="T63" i="42"/>
  <c r="S63" i="42"/>
  <c r="R63" i="42"/>
  <c r="Q63" i="42"/>
  <c r="P63" i="42"/>
  <c r="O63" i="42"/>
  <c r="N63" i="42"/>
  <c r="M63" i="42"/>
  <c r="L63" i="42"/>
  <c r="K63" i="42"/>
  <c r="J63" i="42"/>
  <c r="I63" i="42"/>
  <c r="H63" i="42"/>
  <c r="G63" i="42"/>
  <c r="F63" i="42"/>
  <c r="E63" i="42"/>
  <c r="W62" i="42"/>
  <c r="V62" i="42"/>
  <c r="T62" i="42"/>
  <c r="S62" i="42"/>
  <c r="R62" i="42"/>
  <c r="Q62" i="42"/>
  <c r="P62" i="42"/>
  <c r="O62" i="42"/>
  <c r="N62" i="42"/>
  <c r="M62" i="42"/>
  <c r="J62" i="42"/>
  <c r="H62" i="42"/>
  <c r="G62" i="42"/>
  <c r="F62" i="42"/>
  <c r="E62" i="42"/>
  <c r="W61" i="42"/>
  <c r="V61" i="42"/>
  <c r="U61" i="42"/>
  <c r="T61" i="42"/>
  <c r="S61" i="42"/>
  <c r="R61" i="42"/>
  <c r="Q61" i="42"/>
  <c r="P61" i="42"/>
  <c r="O61" i="42"/>
  <c r="N61" i="42"/>
  <c r="M61" i="42"/>
  <c r="L61" i="42"/>
  <c r="K61" i="42"/>
  <c r="J61" i="42"/>
  <c r="I61" i="42"/>
  <c r="H61" i="42"/>
  <c r="G61" i="42"/>
  <c r="F61" i="42"/>
  <c r="E61" i="42"/>
  <c r="W60" i="42"/>
  <c r="V60" i="42"/>
  <c r="U60" i="42"/>
  <c r="T60" i="42"/>
  <c r="S60" i="42"/>
  <c r="Q60" i="42"/>
  <c r="P60" i="42"/>
  <c r="O60" i="42"/>
  <c r="N60" i="42"/>
  <c r="M60" i="42"/>
  <c r="K60" i="42"/>
  <c r="J60" i="42"/>
  <c r="I60" i="42"/>
  <c r="H60" i="42"/>
  <c r="G60" i="42"/>
  <c r="F60" i="42"/>
  <c r="E60" i="42"/>
  <c r="W59" i="42"/>
  <c r="V59" i="42"/>
  <c r="U59" i="42"/>
  <c r="T59" i="42"/>
  <c r="S59" i="42"/>
  <c r="R59" i="42"/>
  <c r="Q59" i="42"/>
  <c r="P59" i="42"/>
  <c r="O59" i="42"/>
  <c r="N59" i="42"/>
  <c r="M59" i="42"/>
  <c r="L59" i="42"/>
  <c r="K59" i="42"/>
  <c r="J59" i="42"/>
  <c r="I59" i="42"/>
  <c r="H59" i="42"/>
  <c r="G59" i="42"/>
  <c r="F59" i="42"/>
  <c r="E59" i="42"/>
  <c r="W58" i="42"/>
  <c r="V58" i="42"/>
  <c r="U58" i="42"/>
  <c r="T58" i="42"/>
  <c r="S58" i="42"/>
  <c r="R58" i="42"/>
  <c r="Q58" i="42"/>
  <c r="P58" i="42"/>
  <c r="O58" i="42"/>
  <c r="N58" i="42"/>
  <c r="M58" i="42"/>
  <c r="L58" i="42"/>
  <c r="J58" i="42"/>
  <c r="I58" i="42"/>
  <c r="H58" i="42"/>
  <c r="G58" i="42"/>
  <c r="F58" i="42"/>
  <c r="E58" i="42"/>
  <c r="W57" i="42"/>
  <c r="V57" i="42"/>
  <c r="U57" i="42"/>
  <c r="T57" i="42"/>
  <c r="S57" i="42"/>
  <c r="R57" i="42"/>
  <c r="Q57" i="42"/>
  <c r="P57" i="42"/>
  <c r="O57" i="42"/>
  <c r="N57" i="42"/>
  <c r="M57" i="42"/>
  <c r="L57" i="42"/>
  <c r="K57" i="42"/>
  <c r="J57" i="42"/>
  <c r="I57" i="42"/>
  <c r="H57" i="42"/>
  <c r="G57" i="42"/>
  <c r="F57" i="42"/>
  <c r="E57" i="42"/>
  <c r="W56" i="42"/>
  <c r="V56" i="42"/>
  <c r="U56" i="42"/>
  <c r="T56" i="42"/>
  <c r="S56" i="42"/>
  <c r="R56" i="42"/>
  <c r="P56" i="42"/>
  <c r="O56" i="42"/>
  <c r="N56" i="42"/>
  <c r="M56" i="42"/>
  <c r="L56" i="42"/>
  <c r="K56" i="42"/>
  <c r="J56" i="42"/>
  <c r="I56" i="42"/>
  <c r="H56" i="42"/>
  <c r="G56" i="42"/>
  <c r="F56" i="42"/>
  <c r="E56" i="42"/>
  <c r="C37" i="42"/>
  <c r="C35" i="42"/>
  <c r="C34" i="42"/>
  <c r="C33" i="42"/>
  <c r="C32" i="42"/>
  <c r="C31" i="42"/>
  <c r="B35" i="4"/>
  <c r="B37" i="4"/>
  <c r="B36" i="4"/>
  <c r="B58" i="4" l="1"/>
  <c r="B55" i="4"/>
  <c r="B27" i="4"/>
  <c r="J14" i="4" s="1"/>
  <c r="B41" i="4" s="1"/>
  <c r="G41" i="4" s="1"/>
  <c r="H41" i="4" s="1"/>
  <c r="I41" i="4" s="1"/>
  <c r="B32" i="4"/>
  <c r="H46" i="4"/>
  <c r="I46" i="4" s="1"/>
  <c r="F51" i="4"/>
  <c r="G51" i="4" s="1"/>
  <c r="H51" i="4" s="1"/>
  <c r="I51" i="4" s="1"/>
  <c r="B48" i="4"/>
  <c r="B45" i="4"/>
  <c r="B33" i="4"/>
  <c r="B26" i="4"/>
  <c r="B43" i="4" s="1"/>
  <c r="G43" i="4" s="1"/>
  <c r="H43" i="4" s="1"/>
  <c r="B15" i="4"/>
  <c r="B18" i="4"/>
  <c r="G44" i="4"/>
  <c r="H44" i="4" s="1"/>
  <c r="I44" i="4" s="1"/>
  <c r="G47" i="4"/>
  <c r="H47" i="4" s="1"/>
  <c r="I47" i="4" s="1"/>
  <c r="I43" i="4"/>
  <c r="G42" i="4"/>
  <c r="H42" i="4" s="1"/>
  <c r="I42" i="4" s="1"/>
  <c r="G48" i="4" l="1"/>
  <c r="H48" i="4" s="1"/>
  <c r="I48" i="4" s="1"/>
  <c r="D45" i="4"/>
  <c r="G45" i="4" s="1"/>
  <c r="H45" i="4" s="1"/>
  <c r="I45" i="4" s="1"/>
  <c r="D48" i="4"/>
  <c r="D50" i="4"/>
  <c r="F50" i="4" s="1"/>
  <c r="G50" i="4" s="1"/>
  <c r="H50" i="4" s="1"/>
  <c r="I50" i="4" s="1"/>
  <c r="D49" i="4"/>
  <c r="F49" i="4" s="1"/>
  <c r="G49" i="4" s="1"/>
  <c r="H49" i="4" s="1"/>
  <c r="I49" i="4" s="1"/>
  <c r="B65" i="4" l="1"/>
  <c r="C65" i="4" s="1"/>
  <c r="B66" i="4"/>
  <c r="C66" i="4" s="1"/>
  <c r="B64" i="4"/>
  <c r="C64" i="4" s="1"/>
  <c r="B68" i="4" l="1"/>
  <c r="C68" i="4" s="1"/>
  <c r="H66" i="4"/>
  <c r="I66" i="4" s="1"/>
  <c r="H64" i="4"/>
  <c r="I64" i="4" s="1"/>
  <c r="B67" i="4"/>
  <c r="C67" i="4" s="1"/>
  <c r="B69" i="4"/>
  <c r="C69" i="4" s="1"/>
  <c r="H65" i="4"/>
  <c r="I6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Meghan Mahoney</author>
  </authors>
  <commentList>
    <comment ref="D13" authorId="0" shapeId="0" xr:uid="{00000000-0006-0000-0200-000001000000}">
      <text>
        <r>
          <rPr>
            <b/>
            <sz val="9"/>
            <color indexed="81"/>
            <rFont val="Tahoma"/>
            <family val="2"/>
          </rPr>
          <t>Meghan Mahoney:</t>
        </r>
        <r>
          <rPr>
            <sz val="9"/>
            <color indexed="81"/>
            <rFont val="Tahoma"/>
            <family val="2"/>
          </rPr>
          <t xml:space="preserve">
See Dhaliwal, et al 2012, p 38-40.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Conner Brannen</author>
    <author>Caitlin Tulloch</author>
    <author>Meghan Mahoney</author>
    <author>Iqbal Dhaliwal</author>
  </authors>
  <commentList>
    <comment ref="H10" authorId="0" shapeId="0" xr:uid="{00000000-0006-0000-0600-000002000000}">
      <text>
        <r>
          <rPr>
            <b/>
            <sz val="9"/>
            <color indexed="81"/>
            <rFont val="Calibri"/>
            <family val="2"/>
          </rPr>
          <t>Conner Brannen:</t>
        </r>
        <r>
          <rPr>
            <sz val="9"/>
            <color indexed="81"/>
            <rFont val="Calibri"/>
            <family val="2"/>
          </rPr>
          <t xml:space="preserve">
"In March 2001, after random assignment of schools, NGO staff met with school headmasters to invite them to participate; each of the schools chose to participate. Headmasters were asked to relay information about the program to parents in a school assembly"
</t>
        </r>
      </text>
    </comment>
    <comment ref="I15" authorId="0" shapeId="0" xr:uid="{00000000-0006-0000-0600-00000A000000}">
      <text>
        <r>
          <rPr>
            <b/>
            <sz val="9"/>
            <color indexed="81"/>
            <rFont val="Calibri"/>
            <family val="2"/>
          </rPr>
          <t>Conner Brannen:</t>
        </r>
        <r>
          <rPr>
            <sz val="9"/>
            <color indexed="81"/>
            <rFont val="Calibri"/>
            <family val="2"/>
          </rPr>
          <t xml:space="preserve">
Head teachers were given a box of chalk when they brought the registers </t>
        </r>
      </text>
    </comment>
    <comment ref="F17" authorId="0" shapeId="0" xr:uid="{11A4D88D-FAE6-4AF2-AC3C-AA8C240A88EF}">
      <text>
        <r>
          <rPr>
            <b/>
            <sz val="9"/>
            <color indexed="81"/>
            <rFont val="Calibri"/>
            <family val="2"/>
          </rPr>
          <t>Conner Brannen:</t>
        </r>
        <r>
          <rPr>
            <sz val="9"/>
            <color indexed="81"/>
            <rFont val="Calibri"/>
            <family val="2"/>
          </rPr>
          <t xml:space="preserve">
"In September and October, NGO staff held additional community meetings to reinforce knowledge about program rules in advance of the November 2001 district exams."</t>
        </r>
      </text>
    </comment>
    <comment ref="B19" authorId="1" shapeId="0" xr:uid="{00000000-0006-0000-0600-000010000000}">
      <text>
        <r>
          <rPr>
            <b/>
            <sz val="8"/>
            <color indexed="81"/>
            <rFont val="Tahoma"/>
            <family val="2"/>
          </rPr>
          <t>Caitlin Tulloch:</t>
        </r>
        <r>
          <rPr>
            <sz val="8"/>
            <color indexed="81"/>
            <rFont val="Tahoma"/>
            <family val="2"/>
          </rPr>
          <t xml:space="preserve">
Thornton, R., Kremer, M. &amp; Miguel, E., 2009. Incentives to Learn. The Review of Economics and Statistics, 01(3), pp. 439
"In each year, the award consisted of a grant of US $6.40 (KSh 500) to cover the winner's school fees, paid to her school; a grant of US $12.80 (KSh 1,000) for school supplies, paid directly to the girl's family."</t>
        </r>
      </text>
    </comment>
    <comment ref="J20" authorId="1" shapeId="0" xr:uid="{910251E6-704F-4791-A00D-2B1CBE37A084}">
      <text>
        <r>
          <rPr>
            <b/>
            <sz val="8"/>
            <color indexed="81"/>
            <rFont val="Tahoma"/>
            <family val="2"/>
          </rPr>
          <t>Caitlin Tulloch:</t>
        </r>
        <r>
          <rPr>
            <sz val="8"/>
            <color indexed="81"/>
            <rFont val="Tahoma"/>
            <family val="2"/>
          </rPr>
          <t xml:space="preserve">
estimated cost of renting a private vehicle for 1 day
team of field officers could conduct one meeting in the morning and one in the afternoon
$62/2 = $31</t>
        </r>
      </text>
    </comment>
    <comment ref="J23" authorId="1" shapeId="0" xr:uid="{00000000-0006-0000-0600-000016000000}">
      <text>
        <r>
          <rPr>
            <b/>
            <sz val="8"/>
            <color indexed="81"/>
            <rFont val="Tahoma"/>
            <family val="2"/>
          </rPr>
          <t>Caitlin Tulloch:</t>
        </r>
        <r>
          <rPr>
            <sz val="8"/>
            <color indexed="81"/>
            <rFont val="Tahoma"/>
            <family val="2"/>
          </rPr>
          <t xml:space="preserve">
this includes 1-2 hours of travel time there, 2-3 hours of meeting (per Rebecca Thornton e-mail 2011.01.10), 1-2 hours of travel time back
in total they lose about one day of agricultural work
travel time is based on an assumption based on conversations from staff from Kenya</t>
        </r>
      </text>
    </comment>
    <comment ref="J24" authorId="1" shapeId="0" xr:uid="{00000000-0006-0000-0600-000017000000}">
      <text>
        <r>
          <rPr>
            <b/>
            <sz val="8"/>
            <color indexed="81"/>
            <rFont val="Tahoma"/>
            <family val="2"/>
          </rPr>
          <t>Caitlin Tulloch:</t>
        </r>
        <r>
          <rPr>
            <sz val="8"/>
            <color indexed="81"/>
            <rFont val="Tahoma"/>
            <family val="2"/>
          </rPr>
          <t xml:space="preserve">
p. 439</t>
        </r>
      </text>
    </comment>
    <comment ref="H30" authorId="0" shapeId="0" xr:uid="{481A2D21-F158-42AA-84A2-D6A2B55BAFB9}">
      <text>
        <r>
          <rPr>
            <b/>
            <sz val="9"/>
            <color indexed="81"/>
            <rFont val="Calibri"/>
            <family val="2"/>
          </rPr>
          <t>Conner Brannen:</t>
        </r>
        <r>
          <rPr>
            <sz val="9"/>
            <color indexed="81"/>
            <rFont val="Calibri"/>
            <family val="2"/>
          </rPr>
          <t xml:space="preserve">
Scholarships were annouced and distributed at the end of the year assembly. The continuation of the program was also announced at this time.
All treatment schools had an assembly</t>
        </r>
      </text>
    </comment>
    <comment ref="J36" authorId="1" shapeId="0" xr:uid="{9813BFF6-6D87-436B-902F-696137BB3E3E}">
      <text>
        <r>
          <rPr>
            <b/>
            <sz val="8"/>
            <color indexed="81"/>
            <rFont val="Tahoma"/>
            <family val="2"/>
          </rPr>
          <t>Caitlin Tulloch:</t>
        </r>
        <r>
          <rPr>
            <sz val="8"/>
            <color indexed="81"/>
            <rFont val="Tahoma"/>
            <family val="2"/>
          </rPr>
          <t xml:space="preserve">
this includes 1-2 hours of travel time there, 2-3 hours of meeting, 1-2 hours of travel time back
in total parents lose about one day of agricultural work</t>
        </r>
      </text>
    </comment>
    <comment ref="D42" authorId="0" shapeId="0" xr:uid="{00000000-0006-0000-0600-00001E000000}">
      <text>
        <r>
          <rPr>
            <b/>
            <sz val="9"/>
            <color indexed="81"/>
            <rFont val="Calibri"/>
            <family val="2"/>
          </rPr>
          <t>Conner Brannen:</t>
        </r>
        <r>
          <rPr>
            <sz val="9"/>
            <color indexed="81"/>
            <rFont val="Calibri"/>
            <family val="2"/>
          </rPr>
          <t xml:space="preserve">
Assuming one head teacher came from each treatment school</t>
        </r>
      </text>
    </comment>
    <comment ref="D44" authorId="0" shapeId="0" xr:uid="{00000000-0006-0000-0600-00001F000000}">
      <text>
        <r>
          <rPr>
            <b/>
            <sz val="9"/>
            <color indexed="81"/>
            <rFont val="Calibri"/>
            <family val="2"/>
          </rPr>
          <t>Conner Brannen:</t>
        </r>
        <r>
          <rPr>
            <sz val="9"/>
            <color indexed="81"/>
            <rFont val="Calibri"/>
            <family val="2"/>
          </rPr>
          <t xml:space="preserve">
The NGO met with parents in each of the treatment schools</t>
        </r>
      </text>
    </comment>
    <comment ref="D45" authorId="2" shapeId="0" xr:uid="{00000000-0006-0000-0600-000020000000}">
      <text>
        <r>
          <rPr>
            <b/>
            <sz val="9"/>
            <color indexed="81"/>
            <rFont val="Tahoma"/>
            <family val="2"/>
          </rPr>
          <t>Meghan Mahoney:</t>
        </r>
        <r>
          <rPr>
            <sz val="9"/>
            <color indexed="81"/>
            <rFont val="Tahoma"/>
            <family val="2"/>
          </rPr>
          <t xml:space="preserve">
Assuming 1 parent per child attends meeting for 80% of girls (J35)</t>
        </r>
      </text>
    </comment>
    <comment ref="D47" authorId="0" shapeId="0" xr:uid="{00000000-0006-0000-0600-000021000000}">
      <text>
        <r>
          <rPr>
            <b/>
            <sz val="9"/>
            <color indexed="81"/>
            <rFont val="Calibri"/>
            <family val="2"/>
          </rPr>
          <t>Conner Brannen:</t>
        </r>
        <r>
          <rPr>
            <sz val="9"/>
            <color indexed="81"/>
            <rFont val="Calibri"/>
            <family val="2"/>
          </rPr>
          <t xml:space="preserve">
Assemblies were held at each school</t>
        </r>
      </text>
    </comment>
    <comment ref="D48" authorId="2" shapeId="0" xr:uid="{00000000-0006-0000-0600-000022000000}">
      <text>
        <r>
          <rPr>
            <b/>
            <sz val="9"/>
            <color indexed="81"/>
            <rFont val="Tahoma"/>
            <family val="2"/>
          </rPr>
          <t>Meghan Mahoney:</t>
        </r>
        <r>
          <rPr>
            <sz val="9"/>
            <color indexed="81"/>
            <rFont val="Tahoma"/>
            <family val="2"/>
          </rPr>
          <t xml:space="preserve">
Assuming 1 parent per child attends meeting for 80% of girls (J35)</t>
        </r>
      </text>
    </comment>
    <comment ref="D49" authorId="3" shapeId="0" xr:uid="{00000000-0006-0000-0600-000023000000}">
      <text>
        <r>
          <rPr>
            <b/>
            <sz val="9"/>
            <color indexed="81"/>
            <rFont val="Calibri"/>
            <family val="2"/>
          </rPr>
          <t>Iqbal Dhaliwal:</t>
        </r>
        <r>
          <rPr>
            <sz val="9"/>
            <color indexed="81"/>
            <rFont val="Calibri"/>
            <family val="2"/>
          </rPr>
          <t xml:space="preserve">
Cohort-1 gets scholarship each year during year 1 and 2; Cohort-2 gets scholarship each year during year 2 and 3.</t>
        </r>
      </text>
    </comment>
    <comment ref="D50" authorId="0" shapeId="0" xr:uid="{00000000-0006-0000-0600-000024000000}">
      <text>
        <r>
          <rPr>
            <b/>
            <sz val="9"/>
            <color indexed="81"/>
            <rFont val="Calibri"/>
            <family val="2"/>
          </rPr>
          <t>Conner Brannen:</t>
        </r>
        <r>
          <rPr>
            <sz val="9"/>
            <color indexed="81"/>
            <rFont val="Calibri"/>
            <family val="2"/>
          </rPr>
          <t xml:space="preserve">
Cohort-1 gets scholarship each year during year 1 and 2; Cohort-2 gets scholarship each year during year 2 and 3.</t>
        </r>
      </text>
    </comment>
    <comment ref="D51" authorId="0" shapeId="0" xr:uid="{00000000-0006-0000-0600-000025000000}">
      <text>
        <r>
          <rPr>
            <b/>
            <sz val="9"/>
            <color indexed="81"/>
            <rFont val="Calibri"/>
            <family val="2"/>
          </rPr>
          <t>Conner Brannen:</t>
        </r>
        <r>
          <rPr>
            <sz val="9"/>
            <color indexed="81"/>
            <rFont val="Calibri"/>
            <family val="2"/>
          </rPr>
          <t xml:space="preserve">
Cohort-1 gets scholarship each year during year 1 and 2; Cohort-2 gets scholarship each year during year 2 and 3.</t>
        </r>
      </text>
    </comment>
  </commentList>
</comments>
</file>

<file path=xl/sharedStrings.xml><?xml version="1.0" encoding="utf-8"?>
<sst xmlns="http://schemas.openxmlformats.org/spreadsheetml/2006/main" count="2193" uniqueCount="732">
  <si>
    <t>LAC</t>
  </si>
  <si>
    <t xml:space="preserve">   Total cost to beneficiaries</t>
  </si>
  <si>
    <t xml:space="preserve">   Cost per additional year of schooling, to beneficiaries</t>
  </si>
  <si>
    <t>Number of treatment schools, Busia</t>
  </si>
  <si>
    <t>Number of girls in cohort 1</t>
  </si>
  <si>
    <t>Number of girls receiving scholarship in cohort 1</t>
  </si>
  <si>
    <t>Number of girls in cohort 2</t>
  </si>
  <si>
    <t>Number of girls receiving scholarship in cohort 2</t>
  </si>
  <si>
    <t>Amount of scholarship</t>
  </si>
  <si>
    <t>Days of parent time to attend meeting</t>
  </si>
  <si>
    <t>Scholarship costs (year 2)</t>
  </si>
  <si>
    <t>Scholarship costs (year 3)</t>
  </si>
  <si>
    <t>Year of analysis standard exchange rate</t>
  </si>
  <si>
    <t>Year of analysis PPP exchange rate</t>
  </si>
  <si>
    <t>Intervention duration</t>
  </si>
  <si>
    <t xml:space="preserve">   Total cost to implementer</t>
  </si>
  <si>
    <t>Upper bound of impact estimate</t>
  </si>
  <si>
    <t>Lower bound of impact estimate</t>
  </si>
  <si>
    <t xml:space="preserve">   Cost per additional year of schooling, to implementer</t>
  </si>
  <si>
    <t>Discount rate</t>
  </si>
  <si>
    <t>Time elapsed between base year and year of analysis</t>
  </si>
  <si>
    <t>Base year standard exchange rate</t>
  </si>
  <si>
    <t>Burkina Faso</t>
  </si>
  <si>
    <t>Beneficiaries</t>
  </si>
  <si>
    <t>Uganda</t>
  </si>
  <si>
    <t>NGO Workers</t>
  </si>
  <si>
    <t>Hours/Day</t>
  </si>
  <si>
    <t>Days/Week</t>
  </si>
  <si>
    <t>Afghanistan</t>
  </si>
  <si>
    <t>Weeks/Year</t>
  </si>
  <si>
    <t>Impact Estimate (percentage points)</t>
  </si>
  <si>
    <r>
      <t xml:space="preserve">Sensitivity Analysis: </t>
    </r>
    <r>
      <rPr>
        <sz val="10"/>
        <color theme="1"/>
        <rFont val="Calibri"/>
        <family val="2"/>
        <scheme val="minor"/>
      </rPr>
      <t>90% CI of Impact Estimate</t>
    </r>
  </si>
  <si>
    <t>Colombia</t>
  </si>
  <si>
    <t>per year</t>
  </si>
  <si>
    <t>Point Estimate</t>
  </si>
  <si>
    <t>Upper Bound</t>
  </si>
  <si>
    <t>Lower Bound</t>
  </si>
  <si>
    <t>days</t>
  </si>
  <si>
    <t>Outcome Measure</t>
  </si>
  <si>
    <t>Implementer</t>
  </si>
  <si>
    <t>Cost per Year of Schooling Gained</t>
  </si>
  <si>
    <t>I. Details of the Analysis</t>
  </si>
  <si>
    <t>Year</t>
  </si>
  <si>
    <t>Dominican Republic</t>
  </si>
  <si>
    <t>Year of Analysis</t>
  </si>
  <si>
    <t>Madagascar</t>
  </si>
  <si>
    <t>Kenya</t>
  </si>
  <si>
    <t>Malawi</t>
  </si>
  <si>
    <t>India</t>
  </si>
  <si>
    <t>Nicaragua</t>
  </si>
  <si>
    <t>United States</t>
  </si>
  <si>
    <t>Publication Date</t>
  </si>
  <si>
    <t>Authors</t>
  </si>
  <si>
    <t>Study Title</t>
  </si>
  <si>
    <t>Western Province, Kenya</t>
  </si>
  <si>
    <t>years</t>
  </si>
  <si>
    <t>2001 USD</t>
  </si>
  <si>
    <t>2002 USD</t>
  </si>
  <si>
    <t>KSh/USD</t>
  </si>
  <si>
    <t>"Incentives to Learn"</t>
  </si>
  <si>
    <t>Michael Kremer, Edward Miguel, Rebecca Thornton</t>
  </si>
  <si>
    <t>Mexico</t>
  </si>
  <si>
    <t>Standard</t>
  </si>
  <si>
    <t>PPP</t>
  </si>
  <si>
    <t>PV of Cost Stream,      Base Yr USD</t>
  </si>
  <si>
    <t>Total Cost,            Yr of Analysis USD</t>
  </si>
  <si>
    <t>girls</t>
  </si>
  <si>
    <t>Cost Incurred By</t>
  </si>
  <si>
    <t>2001 KSh</t>
  </si>
  <si>
    <t xml:space="preserve"> </t>
  </si>
  <si>
    <t>Cost-Effectiveness</t>
  </si>
  <si>
    <t>2009 USD</t>
  </si>
  <si>
    <t>Total Cost</t>
  </si>
  <si>
    <t>percentage points</t>
  </si>
  <si>
    <t>Unit</t>
  </si>
  <si>
    <t>Number</t>
  </si>
  <si>
    <t>Impacts</t>
  </si>
  <si>
    <t>Years Incurred</t>
  </si>
  <si>
    <t>Units Req'd    (per year)</t>
  </si>
  <si>
    <t>Currency</t>
  </si>
  <si>
    <t>Unit Cost</t>
  </si>
  <si>
    <t>Ingredients</t>
  </si>
  <si>
    <t>Discount Rate</t>
  </si>
  <si>
    <t>schools</t>
  </si>
  <si>
    <t>Demographics</t>
  </si>
  <si>
    <t>Base Year</t>
  </si>
  <si>
    <t>Location</t>
  </si>
  <si>
    <t>Number from outside source</t>
  </si>
  <si>
    <t>Number from paper or authors</t>
  </si>
  <si>
    <t>Calculated number</t>
  </si>
  <si>
    <t>Number of meetings held in Busia district</t>
  </si>
  <si>
    <t>meetings</t>
  </si>
  <si>
    <t>Number of staff members needed to hold meeting in Busia district</t>
  </si>
  <si>
    <t xml:space="preserve">staff </t>
  </si>
  <si>
    <t>Number of days needed to prepare and hold meeting in Busia district</t>
  </si>
  <si>
    <t>Total NGO staff salary to prepare and hold meetings with head teachers</t>
  </si>
  <si>
    <t>Gift for head teachers for coming to meeting (box of chalk), per teacher</t>
  </si>
  <si>
    <t>2011 KSh</t>
  </si>
  <si>
    <t>Total number of girls (Cohorts 1 &amp; 2) in treatment schools in Busia</t>
  </si>
  <si>
    <t>staff</t>
    <phoneticPr fontId="26" type="noConversion"/>
  </si>
  <si>
    <t>Number of weeks needed to organize and hold community meetings</t>
  </si>
  <si>
    <t>weeks</t>
  </si>
  <si>
    <t xml:space="preserve">Transportation for NGO staff to community meetings, per meeting </t>
  </si>
  <si>
    <t>Assumed parent attendance at meeting</t>
  </si>
  <si>
    <t>day</t>
  </si>
  <si>
    <t>NGO staff monthly income, adjusted to base year USD</t>
  </si>
  <si>
    <t>Weeks per year</t>
    <phoneticPr fontId="26" type="noConversion"/>
  </si>
  <si>
    <t>Assumed number of days worked per week, NGO staff</t>
  </si>
  <si>
    <t>NGO staff weekly wage, adjusted to base year USD</t>
  </si>
  <si>
    <t>NGO staff daily wage, adjusted to base year USD</t>
  </si>
  <si>
    <t>Number of staff members involved in assembly meetings</t>
  </si>
  <si>
    <t>staff</t>
  </si>
  <si>
    <t>Number of months needed to determine winners, and organize and host assemblies</t>
  </si>
  <si>
    <t>month</t>
  </si>
  <si>
    <t>Transportation for NGO staff to assembly meetings, per meeting</t>
  </si>
  <si>
    <t>Assumed parent attendance at assembly</t>
  </si>
  <si>
    <t>Days of parent time to attend assembly</t>
  </si>
  <si>
    <t>Total NGO staff salary to prepare and hold meeting with head teachers</t>
  </si>
  <si>
    <t>Total NGO staff salary to organize and hold community meetings</t>
  </si>
  <si>
    <t>Foregone daily wage of parents to attend community meetings, per parent</t>
  </si>
  <si>
    <t>Total NGO staff salary to determine winners, and organize and host assemblies</t>
  </si>
  <si>
    <t>Foregone daily wage of parents to attend assembly meetings, per parent</t>
  </si>
  <si>
    <t>Percentage point change in absenteeism, for girls at program schools in Busia</t>
  </si>
  <si>
    <t>Years of attendance gained, over entire program, for girls at program schools in Busia</t>
  </si>
  <si>
    <t>Std. Err.</t>
  </si>
  <si>
    <t>Morocco</t>
  </si>
  <si>
    <t>Indicator Name</t>
  </si>
  <si>
    <t>Indicator Code</t>
  </si>
  <si>
    <t>Country Name</t>
  </si>
  <si>
    <t>Country Code</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</si>
  <si>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</si>
  <si>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</si>
  <si>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</si>
  <si>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</si>
  <si>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</si>
  <si>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</si>
  <si>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</si>
  <si>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</si>
  <si>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</si>
  <si>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</si>
  <si>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</si>
  <si>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</si>
  <si>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</si>
  <si>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</si>
  <si>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</si>
  <si>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</si>
  <si>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</si>
  <si>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</si>
  <si>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</si>
  <si>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</si>
  <si>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</si>
  <si>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</si>
  <si>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</si>
  <si>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Inflation, GDP deflator (annual %)</t>
  </si>
  <si>
    <t>NY.GDP.DEFL.KD.ZG</t>
  </si>
  <si>
    <t>USA</t>
  </si>
  <si>
    <t>AFG</t>
  </si>
  <si>
    <t>Albania</t>
  </si>
  <si>
    <t>ALB</t>
  </si>
  <si>
    <t>Algeria</t>
  </si>
  <si>
    <t>DZA</t>
  </si>
  <si>
    <t>American Samoa</t>
  </si>
  <si>
    <t>ASM</t>
  </si>
  <si>
    <t>Andorra</t>
  </si>
  <si>
    <t>ADO</t>
  </si>
  <si>
    <t>Angola</t>
  </si>
  <si>
    <t>AGO</t>
  </si>
  <si>
    <t>Antigua and Barbuda</t>
  </si>
  <si>
    <t>ATG</t>
  </si>
  <si>
    <t>Argentina</t>
  </si>
  <si>
    <t>ARG</t>
  </si>
  <si>
    <t>Armenia</t>
  </si>
  <si>
    <t>ARM</t>
  </si>
  <si>
    <t>Aruba</t>
  </si>
  <si>
    <t>ABW</t>
  </si>
  <si>
    <t>Australia</t>
  </si>
  <si>
    <t>AUS</t>
  </si>
  <si>
    <t>Austria</t>
  </si>
  <si>
    <t>AUT</t>
  </si>
  <si>
    <t>Azerbaijan</t>
  </si>
  <si>
    <t>AZE</t>
  </si>
  <si>
    <t>Bahamas, The</t>
  </si>
  <si>
    <t>BHS</t>
  </si>
  <si>
    <t>Bahrain</t>
  </si>
  <si>
    <t>BHR</t>
  </si>
  <si>
    <t>Bangladesh</t>
  </si>
  <si>
    <t>BGD</t>
  </si>
  <si>
    <t>Barbados</t>
  </si>
  <si>
    <t>BRB</t>
  </si>
  <si>
    <t>Belarus</t>
  </si>
  <si>
    <t>BLR</t>
  </si>
  <si>
    <t>Belgium</t>
  </si>
  <si>
    <t>BEL</t>
  </si>
  <si>
    <t>Belize</t>
  </si>
  <si>
    <t>BLZ</t>
  </si>
  <si>
    <t>Benin</t>
  </si>
  <si>
    <t>BEN</t>
  </si>
  <si>
    <t>Bermuda</t>
  </si>
  <si>
    <t>BMU</t>
  </si>
  <si>
    <t>Bhutan</t>
  </si>
  <si>
    <t>BTN</t>
  </si>
  <si>
    <t>Bolivia</t>
  </si>
  <si>
    <t>BOL</t>
  </si>
  <si>
    <t>Bosnia and Herzegovina</t>
  </si>
  <si>
    <t>BIH</t>
  </si>
  <si>
    <t>Botswana</t>
  </si>
  <si>
    <t>BWA</t>
  </si>
  <si>
    <t>Brazil</t>
  </si>
  <si>
    <t>BRA</t>
  </si>
  <si>
    <t>Brunei Darussalam</t>
  </si>
  <si>
    <t>BRN</t>
  </si>
  <si>
    <t>Bulgaria</t>
  </si>
  <si>
    <t>BGR</t>
  </si>
  <si>
    <t>BFA</t>
  </si>
  <si>
    <t>Burundi</t>
  </si>
  <si>
    <t>BDI</t>
  </si>
  <si>
    <t>Cambodia</t>
  </si>
  <si>
    <t>KHM</t>
  </si>
  <si>
    <t>Cameroon</t>
  </si>
  <si>
    <t>CMR</t>
  </si>
  <si>
    <t>Canada</t>
  </si>
  <si>
    <t>CAN</t>
  </si>
  <si>
    <t>Cape Verde</t>
  </si>
  <si>
    <t>CPV</t>
  </si>
  <si>
    <t>Cayman Islands</t>
  </si>
  <si>
    <t>CYM</t>
  </si>
  <si>
    <t>Central African Republic</t>
  </si>
  <si>
    <t>CAF</t>
  </si>
  <si>
    <t>Chad</t>
  </si>
  <si>
    <t>TCD</t>
  </si>
  <si>
    <t>Channel Islands</t>
  </si>
  <si>
    <t>CHI</t>
  </si>
  <si>
    <t>Chile</t>
  </si>
  <si>
    <t>CHL</t>
  </si>
  <si>
    <t>China</t>
  </si>
  <si>
    <t>CHN</t>
  </si>
  <si>
    <t>COL</t>
  </si>
  <si>
    <t>Comoros</t>
  </si>
  <si>
    <t>COM</t>
  </si>
  <si>
    <t>Congo, Dem. Rep.</t>
  </si>
  <si>
    <t>ZAR</t>
  </si>
  <si>
    <t>Congo, Rep.</t>
  </si>
  <si>
    <t>COG</t>
  </si>
  <si>
    <t>Costa Rica</t>
  </si>
  <si>
    <t>CRI</t>
  </si>
  <si>
    <t>Cote d'Ivoire</t>
  </si>
  <si>
    <t>CIV</t>
  </si>
  <si>
    <t>Croatia</t>
  </si>
  <si>
    <t>HRV</t>
  </si>
  <si>
    <t>Cuba</t>
  </si>
  <si>
    <t>CUB</t>
  </si>
  <si>
    <t>Curacao</t>
  </si>
  <si>
    <t>CUW</t>
  </si>
  <si>
    <t>Cyprus</t>
  </si>
  <si>
    <t>CYP</t>
  </si>
  <si>
    <t>Czech Republic</t>
  </si>
  <si>
    <t>CZE</t>
  </si>
  <si>
    <t>Denmark</t>
  </si>
  <si>
    <t>DNK</t>
  </si>
  <si>
    <t>Djibouti</t>
  </si>
  <si>
    <t>DJI</t>
  </si>
  <si>
    <t>Dominica</t>
  </si>
  <si>
    <t>DMA</t>
  </si>
  <si>
    <t>DOM</t>
  </si>
  <si>
    <t>Ecuador</t>
  </si>
  <si>
    <t>ECU</t>
  </si>
  <si>
    <t>Egypt, Arab Rep.</t>
  </si>
  <si>
    <t>EGY</t>
  </si>
  <si>
    <t>El Salvador</t>
  </si>
  <si>
    <t>SLV</t>
  </si>
  <si>
    <t>Equatorial Guinea</t>
  </si>
  <si>
    <t>GNQ</t>
  </si>
  <si>
    <t>Eritrea</t>
  </si>
  <si>
    <t>ERI</t>
  </si>
  <si>
    <t>Estonia</t>
  </si>
  <si>
    <t>EST</t>
  </si>
  <si>
    <t>Ethiopia</t>
  </si>
  <si>
    <t>ETH</t>
  </si>
  <si>
    <t>Faeroe Islands</t>
  </si>
  <si>
    <t>FRO</t>
  </si>
  <si>
    <t>Fiji</t>
  </si>
  <si>
    <t>FJI</t>
  </si>
  <si>
    <t>Finland</t>
  </si>
  <si>
    <t>FIN</t>
  </si>
  <si>
    <t>France</t>
  </si>
  <si>
    <t>FRA</t>
  </si>
  <si>
    <t>French Polynesia</t>
  </si>
  <si>
    <t>PYF</t>
  </si>
  <si>
    <t>Gabon</t>
  </si>
  <si>
    <t>GAB</t>
  </si>
  <si>
    <t>Gambia, The</t>
  </si>
  <si>
    <t>GMB</t>
  </si>
  <si>
    <t>Georgia</t>
  </si>
  <si>
    <t>GEO</t>
  </si>
  <si>
    <t>Germany</t>
  </si>
  <si>
    <t>DEU</t>
  </si>
  <si>
    <t>Ghana</t>
  </si>
  <si>
    <t>GHA</t>
  </si>
  <si>
    <t>Greece</t>
  </si>
  <si>
    <t>GRC</t>
  </si>
  <si>
    <t>Greenland</t>
  </si>
  <si>
    <t>GRL</t>
  </si>
  <si>
    <t>Grenada</t>
  </si>
  <si>
    <t>GRD</t>
  </si>
  <si>
    <t>Guam</t>
  </si>
  <si>
    <t>GUM</t>
  </si>
  <si>
    <t>Guatemala</t>
  </si>
  <si>
    <t>GTM</t>
  </si>
  <si>
    <t>Guinea</t>
  </si>
  <si>
    <t>GIN</t>
  </si>
  <si>
    <t>Guinea-Bissau</t>
  </si>
  <si>
    <t>GNB</t>
  </si>
  <si>
    <t>Guyana</t>
  </si>
  <si>
    <t>GUY</t>
  </si>
  <si>
    <t>Haiti</t>
  </si>
  <si>
    <t>HTI</t>
  </si>
  <si>
    <t>Honduras</t>
  </si>
  <si>
    <t>HND</t>
  </si>
  <si>
    <t>Hong Kong SAR, China</t>
  </si>
  <si>
    <t>HKG</t>
  </si>
  <si>
    <t>Hungary</t>
  </si>
  <si>
    <t>HUN</t>
  </si>
  <si>
    <t>Iceland</t>
  </si>
  <si>
    <t>ISL</t>
  </si>
  <si>
    <t>IND</t>
  </si>
  <si>
    <t>Indonesia</t>
  </si>
  <si>
    <t>IDN</t>
  </si>
  <si>
    <t>Iran, Islamic Rep.</t>
  </si>
  <si>
    <t>IRN</t>
  </si>
  <si>
    <t>Iraq</t>
  </si>
  <si>
    <t>IRQ</t>
  </si>
  <si>
    <t>Ireland</t>
  </si>
  <si>
    <t>IRL</t>
  </si>
  <si>
    <t>Isle of Man</t>
  </si>
  <si>
    <t>IMY</t>
  </si>
  <si>
    <t>Israel</t>
  </si>
  <si>
    <t>ISR</t>
  </si>
  <si>
    <t>Italy</t>
  </si>
  <si>
    <t>ITA</t>
  </si>
  <si>
    <t>Jamaica</t>
  </si>
  <si>
    <t>JAM</t>
  </si>
  <si>
    <t>Japan</t>
  </si>
  <si>
    <t>JPN</t>
  </si>
  <si>
    <t>Jordan</t>
  </si>
  <si>
    <t>JOR</t>
  </si>
  <si>
    <t>Kazakhstan</t>
  </si>
  <si>
    <t>KAZ</t>
  </si>
  <si>
    <t>KEN</t>
  </si>
  <si>
    <t>Kiribati</t>
  </si>
  <si>
    <t>KIR</t>
  </si>
  <si>
    <t>Korea, Dem. Rep.</t>
  </si>
  <si>
    <t>PRK</t>
  </si>
  <si>
    <t>Korea, Rep.</t>
  </si>
  <si>
    <t>KOR</t>
  </si>
  <si>
    <t>Kosovo</t>
  </si>
  <si>
    <t>KSV</t>
  </si>
  <si>
    <t>Kuwait</t>
  </si>
  <si>
    <t>KWT</t>
  </si>
  <si>
    <t>Kyrgyz Republic</t>
  </si>
  <si>
    <t>KGZ</t>
  </si>
  <si>
    <t>Lao PDR</t>
  </si>
  <si>
    <t>LAO</t>
  </si>
  <si>
    <t>Latvia</t>
  </si>
  <si>
    <t>LVA</t>
  </si>
  <si>
    <t>Lebanon</t>
  </si>
  <si>
    <t>LBN</t>
  </si>
  <si>
    <t>Lesotho</t>
  </si>
  <si>
    <t>LSO</t>
  </si>
  <si>
    <t>Liberia</t>
  </si>
  <si>
    <t>LBR</t>
  </si>
  <si>
    <t>Libya</t>
  </si>
  <si>
    <t>LBY</t>
  </si>
  <si>
    <t>Liechtenstein</t>
  </si>
  <si>
    <t>LIE</t>
  </si>
  <si>
    <t>Lithuania</t>
  </si>
  <si>
    <t>LTU</t>
  </si>
  <si>
    <t>Luxembourg</t>
  </si>
  <si>
    <t>LUX</t>
  </si>
  <si>
    <t>Macao SAR, China</t>
  </si>
  <si>
    <t>MAC</t>
  </si>
  <si>
    <t>Macedonia, FYR</t>
  </si>
  <si>
    <t>MKD</t>
  </si>
  <si>
    <t>MDG</t>
  </si>
  <si>
    <t>MWI</t>
  </si>
  <si>
    <t>Malaysia</t>
  </si>
  <si>
    <t>MYS</t>
  </si>
  <si>
    <t>Maldives</t>
  </si>
  <si>
    <t>MDV</t>
  </si>
  <si>
    <t>Mali</t>
  </si>
  <si>
    <t>MLI</t>
  </si>
  <si>
    <t>Malta</t>
  </si>
  <si>
    <t>MLT</t>
  </si>
  <si>
    <t>Marshall Islands</t>
  </si>
  <si>
    <t>MHL</t>
  </si>
  <si>
    <t>Mauritania</t>
  </si>
  <si>
    <t>MRT</t>
  </si>
  <si>
    <t>Mauritius</t>
  </si>
  <si>
    <t>MUS</t>
  </si>
  <si>
    <t>MEX</t>
  </si>
  <si>
    <t>Micronesia, Fed. Sts.</t>
  </si>
  <si>
    <t>FSM</t>
  </si>
  <si>
    <t>Moldova</t>
  </si>
  <si>
    <t>MDA</t>
  </si>
  <si>
    <t>Monaco</t>
  </si>
  <si>
    <t>MCO</t>
  </si>
  <si>
    <t>Mongolia</t>
  </si>
  <si>
    <t>MNG</t>
  </si>
  <si>
    <t>Montenegro</t>
  </si>
  <si>
    <t>MNE</t>
  </si>
  <si>
    <t>MAR</t>
  </si>
  <si>
    <t>Mozambique</t>
  </si>
  <si>
    <t>MOZ</t>
  </si>
  <si>
    <t>Myanmar</t>
  </si>
  <si>
    <t>MMR</t>
  </si>
  <si>
    <t>Namibia</t>
  </si>
  <si>
    <t>NAM</t>
  </si>
  <si>
    <t>Nepal</t>
  </si>
  <si>
    <t>NPL</t>
  </si>
  <si>
    <t>Netherlands</t>
  </si>
  <si>
    <t>NLD</t>
  </si>
  <si>
    <t>New Caledonia</t>
  </si>
  <si>
    <t>NCL</t>
  </si>
  <si>
    <t>New Zealand</t>
  </si>
  <si>
    <t>NZL</t>
  </si>
  <si>
    <t>NIC</t>
  </si>
  <si>
    <t>Niger</t>
  </si>
  <si>
    <t>NER</t>
  </si>
  <si>
    <t>Nigeria</t>
  </si>
  <si>
    <t>NGA</t>
  </si>
  <si>
    <t>Northern Mariana Islands</t>
  </si>
  <si>
    <t>MNP</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</si>
  <si>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</si>
  <si>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</si>
  <si>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</si>
  <si>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</si>
  <si>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</si>
  <si>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</si>
  <si>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</si>
  <si>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</si>
  <si>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</si>
  <si>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</si>
  <si>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</si>
  <si>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</si>
  <si>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</si>
  <si>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</si>
  <si>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</si>
  <si>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</si>
  <si>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</si>
  <si>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</si>
  <si>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</si>
  <si>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</si>
  <si>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</si>
  <si>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</si>
  <si>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Puerto Rico</t>
  </si>
  <si>
    <t>PRI</t>
  </si>
  <si>
    <t>Qatar</t>
  </si>
  <si>
    <t>QAT</t>
  </si>
  <si>
    <t>Romania</t>
  </si>
  <si>
    <t>ROM</t>
  </si>
  <si>
    <t>Russian Federation</t>
  </si>
  <si>
    <t>RUS</t>
  </si>
  <si>
    <t>Rwanda</t>
  </si>
  <si>
    <t>RWA</t>
  </si>
  <si>
    <t>Samoa</t>
  </si>
  <si>
    <t>WSM</t>
  </si>
  <si>
    <t>San Marino</t>
  </si>
  <si>
    <t>SMR</t>
  </si>
  <si>
    <t>Sao Tome and Principe</t>
  </si>
  <si>
    <t>STP</t>
  </si>
  <si>
    <t>Saudi Arabia</t>
  </si>
  <si>
    <t>SAU</t>
  </si>
  <si>
    <t>Senegal</t>
  </si>
  <si>
    <t>SEN</t>
  </si>
  <si>
    <t>Serbia</t>
  </si>
  <si>
    <t>SRB</t>
  </si>
  <si>
    <t>Seychelles</t>
  </si>
  <si>
    <t>SYC</t>
  </si>
  <si>
    <t>Sierra Leone</t>
  </si>
  <si>
    <t>SLE</t>
  </si>
  <si>
    <t>Singapore</t>
  </si>
  <si>
    <t>SGP</t>
  </si>
  <si>
    <t>Sint Maarten (Dutch part)</t>
  </si>
  <si>
    <t>SXM</t>
  </si>
  <si>
    <t>Slovak Republic</t>
  </si>
  <si>
    <t>SVK</t>
  </si>
  <si>
    <t>Slovenia</t>
  </si>
  <si>
    <t>SVN</t>
  </si>
  <si>
    <t>Solomon Islands</t>
  </si>
  <si>
    <t>SLB</t>
  </si>
  <si>
    <t>Somalia</t>
  </si>
  <si>
    <t>SOM</t>
  </si>
  <si>
    <t>South Africa</t>
  </si>
  <si>
    <t>ZAF</t>
  </si>
  <si>
    <t>South Sudan</t>
  </si>
  <si>
    <t>SSD</t>
  </si>
  <si>
    <t>Spain</t>
  </si>
  <si>
    <t>ESP</t>
  </si>
  <si>
    <t>Sri Lanka</t>
  </si>
  <si>
    <t>LKA</t>
  </si>
  <si>
    <t>St. Kitts and Nevis</t>
  </si>
  <si>
    <t>KNA</t>
  </si>
  <si>
    <t>St. Lucia</t>
  </si>
  <si>
    <t>LCA</t>
  </si>
  <si>
    <t>St. Martin (French part)</t>
  </si>
  <si>
    <t>MAF</t>
  </si>
  <si>
    <t>St. Vincent and the Grenadines</t>
  </si>
  <si>
    <t>VCT</t>
  </si>
  <si>
    <t>Sudan</t>
  </si>
  <si>
    <t>SDN</t>
  </si>
  <si>
    <t>Suriname</t>
  </si>
  <si>
    <t>SUR</t>
  </si>
  <si>
    <t>Swaziland</t>
  </si>
  <si>
    <t>SWZ</t>
  </si>
  <si>
    <t>Sweden</t>
  </si>
  <si>
    <t>SWE</t>
  </si>
  <si>
    <t>Switzerland</t>
  </si>
  <si>
    <t>CHE</t>
  </si>
  <si>
    <t>Syrian Arab Republic</t>
  </si>
  <si>
    <t>SYR</t>
  </si>
  <si>
    <t>Tajikistan</t>
  </si>
  <si>
    <t>TJK</t>
  </si>
  <si>
    <t>Tanzania</t>
  </si>
  <si>
    <t>TZA</t>
  </si>
  <si>
    <t>Thailand</t>
  </si>
  <si>
    <t>THA</t>
  </si>
  <si>
    <t>Timor-Leste</t>
  </si>
  <si>
    <t>TMP</t>
  </si>
  <si>
    <t>Togo</t>
  </si>
  <si>
    <t>TGO</t>
  </si>
  <si>
    <t>Tonga</t>
  </si>
  <si>
    <t>TON</t>
  </si>
  <si>
    <t>Trinidad and Tobago</t>
  </si>
  <si>
    <t>TTO</t>
  </si>
  <si>
    <t>Tunisia</t>
  </si>
  <si>
    <t>TUN</t>
  </si>
  <si>
    <t>Turkey</t>
  </si>
  <si>
    <t>TUR</t>
  </si>
  <si>
    <t>Turkmenistan</t>
  </si>
  <si>
    <t>TKM</t>
  </si>
  <si>
    <t>Turks and Caicos Islands</t>
  </si>
  <si>
    <t>TCA</t>
  </si>
  <si>
    <t>Tuvalu</t>
  </si>
  <si>
    <t>TUV</t>
  </si>
  <si>
    <t>UGA</t>
  </si>
  <si>
    <t>Ukraine</t>
  </si>
  <si>
    <t>UKR</t>
  </si>
  <si>
    <t>United Arab Emirates</t>
  </si>
  <si>
    <t>ARE</t>
  </si>
  <si>
    <t>United Kingdom</t>
  </si>
  <si>
    <t>GBR</t>
  </si>
  <si>
    <t>Uruguay</t>
  </si>
  <si>
    <t>URY</t>
  </si>
  <si>
    <t>Uzbekistan</t>
  </si>
  <si>
    <t>UZB</t>
  </si>
  <si>
    <t>Vanuatu</t>
  </si>
  <si>
    <t>VUT</t>
  </si>
  <si>
    <t>Venezuela, RB</t>
  </si>
  <si>
    <t>VEN</t>
  </si>
  <si>
    <t>Vietnam</t>
  </si>
  <si>
    <t>VNM</t>
  </si>
  <si>
    <t>Virgin Islands (U.S.)</t>
  </si>
  <si>
    <t>VIR</t>
  </si>
  <si>
    <t>West Bank and Gaza</t>
  </si>
  <si>
    <t>WBG</t>
  </si>
  <si>
    <t>Yemen, Rep.</t>
  </si>
  <si>
    <t>YEM</t>
  </si>
  <si>
    <t>Zambia</t>
  </si>
  <si>
    <t>ZMB</t>
  </si>
  <si>
    <t>Zimbabwe</t>
  </si>
  <si>
    <t>ZWE</t>
  </si>
  <si>
    <r>
      <rPr>
        <b/>
        <sz val="11"/>
        <color theme="1"/>
        <rFont val="Calibri"/>
        <family val="2"/>
        <scheme val="minor"/>
      </rPr>
      <t>Indicator</t>
    </r>
    <r>
      <rPr>
        <sz val="11"/>
        <color theme="1"/>
        <rFont val="Calibri"/>
        <family val="2"/>
        <scheme val="minor"/>
      </rPr>
      <t>: Inflation, GDP deflator (annual %), Code: NY.GDP.DEFL.KD.ZG</t>
    </r>
  </si>
  <si>
    <r>
      <rPr>
        <b/>
        <sz val="11"/>
        <color theme="1"/>
        <rFont val="Calibri"/>
        <family val="2"/>
        <scheme val="minor"/>
      </rPr>
      <t>Source</t>
    </r>
    <r>
      <rPr>
        <sz val="11"/>
        <color theme="1"/>
        <rFont val="Calibri"/>
        <family val="2"/>
        <scheme val="minor"/>
      </rPr>
      <t>: World Development Indicators, The World Bank (http://data.worldbank.org/indicator/NY.GDP.DEFL.KD.ZG)</t>
    </r>
  </si>
  <si>
    <r>
      <rPr>
        <b/>
        <sz val="11"/>
        <color theme="1"/>
        <rFont val="Calibri"/>
        <family val="2"/>
        <scheme val="minor"/>
      </rPr>
      <t>Source Note</t>
    </r>
    <r>
      <rPr>
        <sz val="11"/>
        <color theme="1"/>
        <rFont val="Calibri"/>
        <family val="2"/>
        <scheme val="minor"/>
      </rPr>
      <t>: Inflation as measured by the annual growth rate of the GDP implicit deflator shows the rate of price change in the economy as a whole. The GDP implicit deflator is the ratio of GDP in current local currency to GDP in constant local currency.</t>
    </r>
  </si>
  <si>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</si>
  <si>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</si>
  <si>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</si>
  <si>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</si>
  <si>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</si>
  <si>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</si>
  <si>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</si>
  <si>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</si>
  <si>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</si>
  <si>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</si>
  <si>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</si>
  <si>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</si>
  <si>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</si>
  <si>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</si>
  <si>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</si>
  <si>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</si>
  <si>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</si>
  <si>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</si>
  <si>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</si>
  <si>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</si>
  <si>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</si>
  <si>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</si>
  <si>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</si>
  <si>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</si>
  <si>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</si>
  <si>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</si>
  <si>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</si>
  <si>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</si>
  <si>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</si>
  <si>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</si>
  <si>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AND</t>
  </si>
  <si>
    <t>COD</t>
  </si>
  <si>
    <t>IMN</t>
  </si>
  <si>
    <t>ROU</t>
  </si>
  <si>
    <t>St. Vincent &amp; the Grenadines</t>
  </si>
  <si>
    <t>TLS</t>
  </si>
  <si>
    <t>PSE</t>
  </si>
  <si>
    <r>
      <rPr>
        <b/>
        <sz val="11"/>
        <color theme="1"/>
        <rFont val="Calibri"/>
        <family val="2"/>
        <scheme val="minor"/>
      </rPr>
      <t>Indicator</t>
    </r>
    <r>
      <rPr>
        <sz val="11"/>
        <color theme="1"/>
        <rFont val="Calibri"/>
        <family val="2"/>
        <scheme val="minor"/>
      </rPr>
      <t>: Official exchange rate (LCU per US$, period average), Indicator Code: PA.NUS.FCRF</t>
    </r>
  </si>
  <si>
    <r>
      <rPr>
        <b/>
        <sz val="11"/>
        <color theme="1"/>
        <rFont val="Calibri"/>
        <family val="2"/>
        <scheme val="minor"/>
      </rPr>
      <t>Source</t>
    </r>
    <r>
      <rPr>
        <sz val="11"/>
        <color theme="1"/>
        <rFont val="Calibri"/>
        <family val="2"/>
        <scheme val="minor"/>
      </rPr>
      <t>: World Development Indicators, The World Bank (http://data.worldbank.org/indicator/PA.NUS.FCRF)</t>
    </r>
  </si>
  <si>
    <r>
      <rPr>
        <b/>
        <sz val="11"/>
        <color theme="1"/>
        <rFont val="Calibri"/>
        <family val="2"/>
        <scheme val="minor"/>
      </rPr>
      <t>Source Note</t>
    </r>
    <r>
      <rPr>
        <sz val="11"/>
        <color theme="1"/>
        <rFont val="Calibri"/>
        <family val="2"/>
        <scheme val="minor"/>
      </rPr>
      <t>: Official exchange rate refers to the exchange rate determined by national authorities or to the rate determined in the legally sanctioned exchange market. It is calculated as an annual average based on monthly averages (local currency units relative to the U.S. dollar).</t>
    </r>
  </si>
  <si>
    <t>Arab World</t>
  </si>
  <si>
    <t>ARB</t>
  </si>
  <si>
    <t>Caribbean small states</t>
  </si>
  <si>
    <t>CSS</t>
  </si>
  <si>
    <t>East Asia &amp; Pacific (all income levels)</t>
  </si>
  <si>
    <t>EAS</t>
  </si>
  <si>
    <t>East Asia &amp; Pacific (developing only)</t>
  </si>
  <si>
    <t>EAP</t>
  </si>
  <si>
    <t>Euro area</t>
  </si>
  <si>
    <t>EMU</t>
  </si>
  <si>
    <t>Europe &amp; Central Asia (all income levels)</t>
  </si>
  <si>
    <t>ECS</t>
  </si>
  <si>
    <t>Europe &amp; Central Asia (developing only)</t>
  </si>
  <si>
    <t>ECA</t>
  </si>
  <si>
    <t>European Union</t>
  </si>
  <si>
    <t>EUU</t>
  </si>
  <si>
    <t>Heavily indebted poor countries (HIPC)</t>
  </si>
  <si>
    <t>HPC</t>
  </si>
  <si>
    <t>High income</t>
  </si>
  <si>
    <t>HIC</t>
  </si>
  <si>
    <t>High income: nonOECD</t>
  </si>
  <si>
    <t>NOC</t>
  </si>
  <si>
    <t>High income: OECD</t>
  </si>
  <si>
    <t>OEC</t>
  </si>
  <si>
    <t>Latin America &amp; Caribbean (all income levels)</t>
  </si>
  <si>
    <t>LCN</t>
  </si>
  <si>
    <t>Latin America &amp; Caribbean (developing only)</t>
  </si>
  <si>
    <t>Least developed countries: UN classification</t>
  </si>
  <si>
    <t>LDC</t>
  </si>
  <si>
    <t>Low &amp; middle income</t>
  </si>
  <si>
    <t>LMY</t>
  </si>
  <si>
    <t>Low income</t>
  </si>
  <si>
    <t>LIC</t>
  </si>
  <si>
    <t>Lower middle income</t>
  </si>
  <si>
    <t>LMC</t>
  </si>
  <si>
    <t>Middle East &amp; North Africa (all income levels)</t>
  </si>
  <si>
    <t>MEA</t>
  </si>
  <si>
    <t>Middle East &amp; North Africa (developing only)</t>
  </si>
  <si>
    <t>MNA</t>
  </si>
  <si>
    <t>Middle income</t>
  </si>
  <si>
    <t>MIC</t>
  </si>
  <si>
    <t>North America</t>
  </si>
  <si>
    <t>NAC</t>
  </si>
  <si>
    <t>Not classified</t>
  </si>
  <si>
    <t>INX</t>
  </si>
  <si>
    <t>OECD members</t>
  </si>
  <si>
    <t>OED</t>
  </si>
  <si>
    <t>Other small states</t>
  </si>
  <si>
    <t>OSS</t>
  </si>
  <si>
    <t>Pacific island small states</t>
  </si>
  <si>
    <t>PSS</t>
  </si>
  <si>
    <t>Small states</t>
  </si>
  <si>
    <t>SST</t>
  </si>
  <si>
    <t>South Asia</t>
  </si>
  <si>
    <t>SAS</t>
  </si>
  <si>
    <t>Sub-Saharan Africa (all income levels)</t>
  </si>
  <si>
    <t>SSF</t>
  </si>
  <si>
    <t>Sub-Saharan Africa (developing only)</t>
  </si>
  <si>
    <t>SSA</t>
  </si>
  <si>
    <t>Upper middle income</t>
  </si>
  <si>
    <t>UMC</t>
  </si>
  <si>
    <t>World</t>
  </si>
  <si>
    <t>WLD</t>
  </si>
  <si>
    <r>
      <rPr>
        <b/>
        <sz val="11"/>
        <color theme="1"/>
        <rFont val="Calibri"/>
        <family val="2"/>
        <scheme val="minor"/>
      </rPr>
      <t>Indicator</t>
    </r>
    <r>
      <rPr>
        <sz val="11"/>
        <color theme="1"/>
        <rFont val="Calibri"/>
        <family val="2"/>
        <scheme val="minor"/>
      </rPr>
      <t>: PPP conversion factor, GDP (LCU per international $), Indicator Code: PA.NUS.PPP</t>
    </r>
  </si>
  <si>
    <t>Base Currency</t>
  </si>
  <si>
    <t>Kenyan Shillings (KSh)</t>
  </si>
  <si>
    <t>The Review of Economics and Statistics (August 2009), 91(3) pp.437-456</t>
  </si>
  <si>
    <t>II. Assumptions Used in the Analysis</t>
  </si>
  <si>
    <t>III. Inflation Rates</t>
  </si>
  <si>
    <t>IV. Exchange Rates</t>
  </si>
  <si>
    <t>V. List of Abbreviations</t>
  </si>
  <si>
    <t>CAL</t>
  </si>
  <si>
    <t>CCT</t>
  </si>
  <si>
    <t>CI</t>
  </si>
  <si>
    <t>LCU</t>
  </si>
  <si>
    <t>NGO</t>
  </si>
  <si>
    <t>PV</t>
  </si>
  <si>
    <t>UCT</t>
  </si>
  <si>
    <t>Avg. number of weeks per month</t>
  </si>
  <si>
    <t>Avg. US annual inflation, base year to year of analysis</t>
  </si>
  <si>
    <t>Annual wages among program beneficiaries</t>
  </si>
  <si>
    <t>Avg. daily wage for program beneficiaries</t>
  </si>
  <si>
    <t>2011 standard exchange rate</t>
  </si>
  <si>
    <t>Percent of girls selected to receive scholarship</t>
  </si>
  <si>
    <t>Number of NGO staff needed to organize and hold community meetings</t>
  </si>
  <si>
    <t>NGO staff monthly income</t>
  </si>
  <si>
    <t>Upper bound of total years of schooling gained</t>
  </si>
  <si>
    <t>Lower bound of total years of schooling gained</t>
  </si>
  <si>
    <t>Assumed days worked per week, parents</t>
  </si>
  <si>
    <t>Avg. US annual inflation, base year to 2009</t>
  </si>
  <si>
    <t>Conversion factors</t>
  </si>
  <si>
    <t>Personnel costs</t>
  </si>
  <si>
    <t>Assembly to announce scholarship winners</t>
  </si>
  <si>
    <t>Meetings with head teachers to introduce program</t>
  </si>
  <si>
    <r>
      <t xml:space="preserve">Inflation Rate
</t>
    </r>
    <r>
      <rPr>
        <i/>
        <sz val="10"/>
        <color indexed="8"/>
        <rFont val="Calibri"/>
        <family val="2"/>
        <scheme val="minor"/>
      </rPr>
      <t>GDP deflator          
(annual %)</t>
    </r>
  </si>
  <si>
    <r>
      <rPr>
        <b/>
        <sz val="11"/>
        <color indexed="8"/>
        <rFont val="Calibri"/>
        <family val="2"/>
        <scheme val="minor"/>
      </rPr>
      <t>Computer Assisted Learning</t>
    </r>
    <r>
      <rPr>
        <sz val="11"/>
        <color indexed="8"/>
        <rFont val="Calibri"/>
        <family val="2"/>
        <scheme val="minor"/>
      </rPr>
      <t>: the use of computers to provide interactive instruction, usually in a specific subject area</t>
    </r>
  </si>
  <si>
    <r>
      <rPr>
        <b/>
        <sz val="11"/>
        <color indexed="8"/>
        <rFont val="Calibri"/>
        <family val="2"/>
        <scheme val="minor"/>
      </rPr>
      <t>Conditional Cash Transfer</t>
    </r>
    <r>
      <rPr>
        <sz val="11"/>
        <color indexed="8"/>
        <rFont val="Calibri"/>
        <family val="2"/>
        <scheme val="minor"/>
      </rPr>
      <t>: programs that offer families cash grants conditional on certain criteria, such as children's attendance at school or preventative health visits</t>
    </r>
  </si>
  <si>
    <r>
      <rPr>
        <b/>
        <sz val="11"/>
        <color indexed="8"/>
        <rFont val="Calibri"/>
        <family val="2"/>
        <scheme val="minor"/>
      </rPr>
      <t>Confidence Interval</t>
    </r>
    <r>
      <rPr>
        <sz val="11"/>
        <color indexed="8"/>
        <rFont val="Calibri"/>
        <family val="2"/>
        <scheme val="minor"/>
      </rPr>
      <t>: an interval that contains the true value of the impact of a program with a specific level of certainty. For instance, we are 90 percent certain that the true impact of a program is contained in the 90-percent confidence interval.</t>
    </r>
  </si>
  <si>
    <r>
      <rPr>
        <b/>
        <sz val="11"/>
        <color indexed="8"/>
        <rFont val="Calibri"/>
        <family val="2"/>
        <scheme val="minor"/>
      </rPr>
      <t>Local Currency Unit</t>
    </r>
    <r>
      <rPr>
        <sz val="11"/>
        <color indexed="8"/>
        <rFont val="Calibri"/>
        <family val="2"/>
        <scheme val="minor"/>
      </rPr>
      <t>: the currency of the country in which a program was run and evaluated</t>
    </r>
  </si>
  <si>
    <r>
      <rPr>
        <b/>
        <sz val="11"/>
        <color indexed="8"/>
        <rFont val="Calibri"/>
        <family val="2"/>
        <scheme val="minor"/>
      </rPr>
      <t>Non-Governmental Organization</t>
    </r>
    <r>
      <rPr>
        <sz val="11"/>
        <color indexed="8"/>
        <rFont val="Calibri"/>
        <family val="2"/>
        <scheme val="minor"/>
      </rPr>
      <t>: an organization that works on development issues but is independent and separate from any governmental body</t>
    </r>
  </si>
  <si>
    <r>
      <rPr>
        <b/>
        <sz val="11"/>
        <color indexed="8"/>
        <rFont val="Calibri"/>
        <family val="2"/>
        <scheme val="minor"/>
      </rPr>
      <t>Purchasing Power Parity</t>
    </r>
    <r>
      <rPr>
        <sz val="11"/>
        <color indexed="8"/>
        <rFont val="Calibri"/>
        <family val="2"/>
        <scheme val="minor"/>
      </rPr>
      <t>: an exchange rate constructed to reflect the difference in cost of a set bundle of goods and services across two countries</t>
    </r>
  </si>
  <si>
    <r>
      <rPr>
        <b/>
        <sz val="11"/>
        <color indexed="8"/>
        <rFont val="Calibri"/>
        <family val="2"/>
        <scheme val="minor"/>
      </rPr>
      <t>Present Value</t>
    </r>
    <r>
      <rPr>
        <sz val="11"/>
        <color indexed="8"/>
        <rFont val="Calibri"/>
        <family val="2"/>
        <scheme val="minor"/>
      </rPr>
      <t>: the value, in terms of the current year, of a future stream of costs or benefits that have been discounted according to an established rate of time preference</t>
    </r>
  </si>
  <si>
    <r>
      <rPr>
        <b/>
        <sz val="11"/>
        <color indexed="8"/>
        <rFont val="Calibri"/>
        <family val="2"/>
        <scheme val="minor"/>
      </rPr>
      <t>Standard Error</t>
    </r>
    <r>
      <rPr>
        <sz val="11"/>
        <color indexed="8"/>
        <rFont val="Calibri"/>
        <family val="2"/>
        <scheme val="minor"/>
      </rPr>
      <t xml:space="preserve">: a measure of the precision of the impact estimate, permits the researcher to construct confidence intervals around the estimate
</t>
    </r>
  </si>
  <si>
    <r>
      <rPr>
        <b/>
        <sz val="11"/>
        <color indexed="8"/>
        <rFont val="Calibri"/>
        <family val="2"/>
        <scheme val="minor"/>
      </rPr>
      <t>Unconditional Cash Transfer</t>
    </r>
    <r>
      <rPr>
        <sz val="11"/>
        <color indexed="8"/>
        <rFont val="Calibri"/>
        <family val="2"/>
        <scheme val="minor"/>
      </rPr>
      <t>: programs that provide households with additional resources without any conditionality constraints</t>
    </r>
  </si>
  <si>
    <t>Additional years of schooling induced, per US$100 spent</t>
  </si>
  <si>
    <t>Avg. US annual inflation, base year to 2011</t>
  </si>
  <si>
    <t>Year of Analysis Currency</t>
  </si>
  <si>
    <t/>
  </si>
  <si>
    <t xml:space="preserve">Assumed Working Hours          </t>
  </si>
  <si>
    <t>Total Cost/Yr, 
Base Year USD</t>
  </si>
  <si>
    <t>Total Cost/Yr,
Yr Incurred Local Currency</t>
  </si>
  <si>
    <t>2013</t>
  </si>
  <si>
    <t>2014</t>
  </si>
  <si>
    <r>
      <rPr>
        <b/>
        <sz val="11"/>
        <color theme="1"/>
        <rFont val="Calibri"/>
        <family val="2"/>
        <scheme val="minor"/>
      </rPr>
      <t>Date Accessed</t>
    </r>
    <r>
      <rPr>
        <sz val="11"/>
        <color theme="1"/>
        <rFont val="Calibri"/>
        <family val="2"/>
        <scheme val="minor"/>
      </rPr>
      <t>: June 8, 2016</t>
    </r>
  </si>
  <si>
    <t>2015</t>
  </si>
  <si>
    <t>Scholarship costs (paid at end of year 1, after program started)</t>
  </si>
  <si>
    <t>NA</t>
  </si>
  <si>
    <t>2013 USD</t>
  </si>
  <si>
    <t>Community Meetings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</si>
</sst>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6" formatCode="0.0000"/>
    <numFmt numFmtId="168" formatCode="&quot;$&quot;#,##0;\-&quot;$&quot;#,##0"/>
    <numFmt numFmtId="169" formatCode="0_)"/>
    <numFmt numFmtId="173" formatCode="0.000"/>
    <numFmt numFmtId="177" formatCode="&quot;$&quot;#,##0.00"/>
    <numFmt numFmtId="178" formatCode="[$$-409]#,##0"/>
  </numFmts>
  <fonts count="69">
    <font>
      <sz val="11"/>
      <color theme="1"/>
      <name val="Calibri"/>
      <family val="2"/>
      <scheme val="minor"/>
    </font>
    <font>
      <sz val="11"/>
      <color theme="1"/>
      <name val="Calibri"/>
      <family val="2"/>
      <scheme val="minor"/>
    </font>
    <font>
      <b/>
      <sz val="8"/>
      <color indexed="81"/>
      <name val="Tahoma"/>
      <family val="2"/>
    </font>
    <font>
      <sz val="8"/>
      <color indexed="81"/>
      <name val="Tahoma"/>
      <family val="2"/>
    </font>
    <font>
      <sz val="10"/>
      <name val="Verdana"/>
      <family val="2"/>
    </font>
    <font>
      <sz val="10"/>
      <name val="Verdana"/>
      <family val="2"/>
    </font>
    <font>
      <sz val="10"/>
      <color theme="1"/>
      <name val="Calibri"/>
      <family val="2"/>
      <scheme val="minor"/>
    </font>
    <font>
      <sz val="10"/>
      <name val="Arial"/>
      <family val="2"/>
    </font>
    <font>
      <b/>
      <sz val="12"/>
      <name val="Helv"/>
    </font>
    <font>
      <sz val="10"/>
      <name val="Geneva"/>
    </font>
    <font>
      <sz val="9"/>
      <name val="Helv"/>
    </font>
    <font>
      <b/>
      <i/>
      <sz val="9"/>
      <name val="Helv"/>
    </font>
    <font>
      <sz val="8"/>
      <name val="Verdana"/>
      <family val="2"/>
    </font>
    <font>
      <sz val="9"/>
      <color indexed="81"/>
      <name val="Calibri"/>
      <family val="2"/>
    </font>
    <font>
      <b/>
      <sz val="9"/>
      <color indexed="81"/>
      <name val="Calibri"/>
      <family val="2"/>
    </font>
    <font>
      <b/>
      <sz val="10"/>
      <color theme="1"/>
      <name val="Calibri"/>
      <family val="2"/>
      <scheme val="minor"/>
    </font>
    <font>
      <i/>
      <sz val="10"/>
      <color theme="1"/>
      <name val="Calibri"/>
      <family val="2"/>
      <scheme val="minor"/>
    </font>
    <font>
      <sz val="10"/>
      <name val="Calibri"/>
      <family val="2"/>
      <scheme val="minor"/>
    </font>
    <font>
      <sz val="10"/>
      <color indexed="8"/>
      <name val="Calibri"/>
      <family val="2"/>
    </font>
    <font>
      <sz val="9"/>
      <color indexed="81"/>
      <name val="Tahoma"/>
      <family val="2"/>
    </font>
    <font>
      <b/>
      <sz val="9"/>
      <color indexed="81"/>
      <name val="Tahoma"/>
      <family val="2"/>
    </font>
    <font>
      <u/>
      <sz val="11"/>
      <color theme="10"/>
      <name val="Calibri"/>
      <family val="2"/>
      <scheme val="minor"/>
    </font>
    <font>
      <u/>
      <sz val="11"/>
      <color theme="11"/>
      <name val="Calibri"/>
      <family val="2"/>
      <scheme val="minor"/>
    </font>
    <font>
      <b/>
      <sz val="8"/>
      <color theme="1"/>
      <name val="Calibri"/>
      <family val="2"/>
      <scheme val="minor"/>
    </font>
    <font>
      <sz val="11"/>
      <color indexed="8"/>
      <name val="Calibri"/>
      <family val="2"/>
    </font>
    <font>
      <sz val="10"/>
      <name val="Calibri"/>
      <family val="2"/>
    </font>
    <font>
      <b/>
      <sz val="13"/>
      <color theme="3"/>
      <name val="Calibri"/>
      <family val="2"/>
      <scheme val="minor"/>
    </font>
    <font>
      <b/>
      <sz val="11"/>
      <color indexed="56"/>
      <name val="Calibri"/>
      <family val="2"/>
    </font>
    <font>
      <sz val="11"/>
      <color indexed="9"/>
      <name val="Calibri"/>
      <family val="2"/>
    </font>
    <font>
      <sz val="11"/>
      <color indexed="16"/>
      <name val="Calibri"/>
      <family val="2"/>
    </font>
    <font>
      <b/>
      <sz val="11"/>
      <color indexed="53"/>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2"/>
      <name val="Helvetica"/>
    </font>
    <font>
      <sz val="11"/>
      <color indexed="62"/>
      <name val="Calibri"/>
      <family val="2"/>
    </font>
    <font>
      <sz val="11"/>
      <color indexed="53"/>
      <name val="Calibri"/>
      <family val="2"/>
    </font>
    <font>
      <sz val="11"/>
      <color indexed="60"/>
      <name val="Calibri"/>
      <family val="2"/>
    </font>
    <font>
      <b/>
      <sz val="11"/>
      <color indexed="63"/>
      <name val="Calibri"/>
      <family val="2"/>
    </font>
    <font>
      <b/>
      <sz val="18"/>
      <color indexed="56"/>
      <name val="Cambria"/>
      <family val="2"/>
    </font>
    <font>
      <sz val="9"/>
      <name val="Helvetica"/>
    </font>
    <font>
      <b/>
      <sz val="11"/>
      <color indexed="8"/>
      <name val="Calibri"/>
      <family val="2"/>
    </font>
    <font>
      <b/>
      <i/>
      <sz val="9"/>
      <name val="Helvetica"/>
    </font>
    <font>
      <sz val="11"/>
      <color indexed="10"/>
      <name val="Calibri"/>
      <family val="2"/>
    </font>
    <font>
      <sz val="10"/>
      <name val="Verdana"/>
      <family val="2"/>
    </font>
    <font>
      <sz val="10"/>
      <name val="Arial"/>
      <family val="2"/>
    </font>
    <font>
      <u/>
      <sz val="11"/>
      <color indexed="20"/>
      <name val="Calibri"/>
      <family val="2"/>
    </font>
    <font>
      <sz val="10"/>
      <name val="Calibri"/>
      <family val="2"/>
      <scheme val="minor"/>
    </font>
    <font>
      <u/>
      <sz val="11"/>
      <color theme="11"/>
      <name val="Calibri"/>
      <family val="2"/>
    </font>
    <font>
      <sz val="11"/>
      <color theme="1"/>
      <name val="Calibri"/>
      <family val="2"/>
      <scheme val="minor"/>
    </font>
    <font>
      <sz val="12"/>
      <name val="Calibri"/>
      <family val="2"/>
      <scheme val="minor"/>
    </font>
    <font>
      <b/>
      <sz val="11"/>
      <color theme="1"/>
      <name val="Calibri"/>
      <family val="2"/>
      <scheme val="minor"/>
    </font>
    <font>
      <sz val="12"/>
      <color theme="1"/>
      <name val="Calibri"/>
      <family val="2"/>
      <scheme val="minor"/>
    </font>
    <font>
      <sz val="8"/>
      <name val="Calibri"/>
      <family val="2"/>
      <scheme val="minor"/>
    </font>
    <font>
      <b/>
      <sz val="10"/>
      <color indexed="8"/>
      <name val="Calibri"/>
      <family val="2"/>
      <scheme val="minor"/>
    </font>
    <font>
      <sz val="10"/>
      <color indexed="8"/>
      <name val="Calibri"/>
      <family val="2"/>
      <scheme val="minor"/>
    </font>
    <font>
      <i/>
      <sz val="10"/>
      <color indexed="8"/>
      <name val="Calibri"/>
      <family val="2"/>
      <scheme val="minor"/>
    </font>
    <font>
      <sz val="11"/>
      <color indexed="8"/>
      <name val="Calibri"/>
      <family val="2"/>
      <scheme val="minor"/>
    </font>
    <font>
      <b/>
      <sz val="11"/>
      <color indexed="8"/>
      <name val="Calibri"/>
      <family val="2"/>
      <scheme val="minor"/>
    </font>
    <font>
      <b/>
      <sz val="14"/>
      <color indexed="8"/>
      <name val="Calibri"/>
      <family val="2"/>
      <scheme val="minor"/>
    </font>
    <font>
      <b/>
      <sz val="8"/>
      <name val="Calibri"/>
      <family val="2"/>
      <scheme val="minor"/>
    </font>
    <font>
      <i/>
      <sz val="11"/>
      <color rgb="FF000000"/>
      <name val="Calibri"/>
      <family val="2"/>
      <scheme val="minor"/>
    </font>
    <font>
      <sz val="11"/>
      <color rgb="FF000000"/>
      <name val="Calibri"/>
      <family val="2"/>
      <scheme val="minor"/>
    </font>
    <font>
      <sz val="10"/>
      <name val="Geneva"/>
      <family val="2"/>
    </font>
    <font>
      <b/>
      <sz val="12"/>
      <name val="Helvetica"/>
      <family val="2"/>
    </font>
    <font>
      <sz val="9"/>
      <name val="Helvetica"/>
      <family val="2"/>
    </font>
    <font>
      <b/>
      <i/>
      <sz val="9"/>
      <name val="Helvetica"/>
      <family val="2"/>
    </font>
  </fonts>
  <fills count="33">
    <fill>
      <patternFill patternType="none"/>
    </fill>
    <fill>
      <patternFill patternType="gray125"/>
    </fill>
    <fill>
      <patternFill patternType="solid">
        <fgColor theme="0" tint="-0.14999847407452621"/>
        <bgColor indexed="64"/>
      </patternFill>
    </fill>
    <fill>
      <patternFill patternType="solid">
        <fgColor rgb="FFFFFF99"/>
        <bgColor rgb="FFFFFF99"/>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indexed="31"/>
      </patternFill>
    </fill>
    <fill>
      <patternFill patternType="solid">
        <fgColor indexed="44"/>
      </patternFill>
    </fill>
    <fill>
      <patternFill patternType="solid">
        <fgColor indexed="30"/>
      </patternFill>
    </fill>
    <fill>
      <patternFill patternType="solid">
        <fgColor indexed="62"/>
      </patternFill>
    </fill>
    <fill>
      <patternFill patternType="solid">
        <fgColor indexed="45"/>
      </patternFill>
    </fill>
    <fill>
      <patternFill patternType="solid">
        <fgColor indexed="22"/>
      </patternFill>
    </fill>
    <fill>
      <patternFill patternType="solid">
        <fgColor indexed="55"/>
      </patternFill>
    </fill>
    <fill>
      <patternFill patternType="solid">
        <fgColor indexed="25"/>
      </patternFill>
    </fill>
    <fill>
      <patternFill patternType="solid">
        <fgColor indexed="42"/>
      </patternFill>
    </fill>
    <fill>
      <patternFill patternType="solid">
        <fgColor indexed="11"/>
      </patternFill>
    </fill>
    <fill>
      <patternFill patternType="solid">
        <fgColor indexed="46"/>
      </patternFill>
    </fill>
    <fill>
      <patternFill patternType="solid">
        <fgColor indexed="36"/>
      </patternFill>
    </fill>
    <fill>
      <patternFill patternType="solid">
        <fgColor indexed="27"/>
      </patternFill>
    </fill>
    <fill>
      <patternFill patternType="solid">
        <fgColor indexed="49"/>
      </patternFill>
    </fill>
    <fill>
      <patternFill patternType="solid">
        <fgColor indexed="26"/>
      </patternFill>
    </fill>
    <fill>
      <patternFill patternType="solid">
        <fgColor indexed="51"/>
      </patternFill>
    </fill>
    <fill>
      <patternFill patternType="solid">
        <fgColor indexed="52"/>
      </patternFill>
    </fill>
    <fill>
      <patternFill patternType="solid">
        <fgColor indexed="31"/>
        <bgColor indexed="64"/>
      </patternFill>
    </fill>
    <fill>
      <patternFill patternType="solid">
        <fgColor indexed="43"/>
        <bgColor indexed="43"/>
      </patternFill>
    </fill>
    <fill>
      <patternFill patternType="solid">
        <fgColor indexed="42"/>
        <bgColor indexed="64"/>
      </patternFill>
    </fill>
    <fill>
      <patternFill patternType="solid">
        <fgColor indexed="47"/>
      </patternFill>
    </fill>
    <fill>
      <patternFill patternType="solid">
        <fgColor indexed="43"/>
      </patternFill>
    </fill>
    <fill>
      <patternFill patternType="solid">
        <fgColor theme="8" tint="0.59999389629810485"/>
        <bgColor indexed="65"/>
      </patternFill>
    </fill>
    <fill>
      <patternFill patternType="solid">
        <fgColor theme="7" tint="0.79998168889431442"/>
        <bgColor indexed="64"/>
      </patternFill>
    </fill>
    <fill>
      <patternFill patternType="solid">
        <fgColor rgb="FFE4DFEC"/>
        <bgColor rgb="FF000000"/>
      </patternFill>
    </fill>
    <fill>
      <patternFill patternType="solid">
        <fgColor theme="0" tint="-0.249977111117893"/>
        <bgColor indexed="64"/>
      </patternFill>
    </fill>
  </fills>
  <borders count="55">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top style="thin">
        <color auto="1"/>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thin">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right style="thin">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17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5" fillId="0" borderId="0"/>
    <xf numFmtId="9" fontId="4" fillId="0" borderId="0" applyFont="0" applyFill="0" applyBorder="0" applyAlignment="0" applyProtection="0"/>
    <xf numFmtId="0" fontId="4" fillId="0" borderId="0"/>
    <xf numFmtId="3" fontId="7"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169" fontId="8" fillId="0" borderId="9" applyNumberFormat="0" applyFill="0" applyBorder="0" applyProtection="0">
      <alignment horizontal="left"/>
    </xf>
    <xf numFmtId="0" fontId="9" fillId="0" borderId="0"/>
    <xf numFmtId="169" fontId="10" fillId="0" borderId="9" applyNumberFormat="0" applyFill="0" applyBorder="0" applyProtection="0">
      <alignment horizontal="left"/>
    </xf>
    <xf numFmtId="169" fontId="10" fillId="0" borderId="9" applyNumberFormat="0" applyFill="0" applyBorder="0" applyProtection="0">
      <alignment horizontal="right"/>
    </xf>
    <xf numFmtId="169" fontId="11" fillId="0" borderId="0" applyNumberFormat="0" applyFill="0" applyBorder="0" applyAlignment="0" applyProtection="0">
      <alignment horizontal="left"/>
    </xf>
    <xf numFmtId="0" fontId="17" fillId="4" borderId="0" applyNumberFormat="0" applyAlignment="0" applyProtection="0"/>
    <xf numFmtId="0" fontId="17" fillId="5" borderId="0" applyNumberFormat="0" applyAlignment="0" applyProtection="0"/>
    <xf numFmtId="0" fontId="6" fillId="3" borderId="0"/>
    <xf numFmtId="0" fontId="21" fillId="0" borderId="0" applyNumberFormat="0" applyFill="0" applyBorder="0" applyAlignment="0" applyProtection="0"/>
    <xf numFmtId="0" fontId="22" fillId="0" borderId="0" applyNumberFormat="0" applyFill="0" applyBorder="0" applyAlignment="0" applyProtection="0"/>
    <xf numFmtId="0" fontId="17" fillId="4" borderId="0" applyNumberFormat="0" applyAlignment="0" applyProtection="0"/>
    <xf numFmtId="0" fontId="17" fillId="5" borderId="0" applyNumberFormat="0" applyAlignment="0" applyProtection="0"/>
    <xf numFmtId="0" fontId="25" fillId="0" borderId="0" applyNumberFormat="0" applyAlignment="0" applyProtection="0"/>
    <xf numFmtId="0" fontId="27" fillId="0" borderId="0" applyNumberFormat="0" applyFill="0" applyBorder="0" applyAlignment="0" applyProtection="0"/>
    <xf numFmtId="0" fontId="24" fillId="7" borderId="0" applyNumberFormat="0" applyBorder="0" applyAlignment="0" applyProtection="0"/>
    <xf numFmtId="0" fontId="24"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8" fillId="16"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4" fillId="19" borderId="0" applyNumberFormat="0" applyBorder="0" applyAlignment="0" applyProtection="0"/>
    <xf numFmtId="0" fontId="24" fillId="7" borderId="0" applyNumberFormat="0" applyBorder="0" applyAlignment="0" applyProtection="0"/>
    <xf numFmtId="0" fontId="28" fillId="8"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9" fillId="11" borderId="0" applyNumberFormat="0" applyBorder="0" applyAlignment="0" applyProtection="0"/>
    <xf numFmtId="0" fontId="25" fillId="24" borderId="0" applyNumberFormat="0" applyAlignment="0" applyProtection="0"/>
    <xf numFmtId="0" fontId="30" fillId="12" borderId="26" applyNumberFormat="0" applyAlignment="0" applyProtection="0"/>
    <xf numFmtId="0" fontId="31" fillId="13" borderId="27" applyNumberFormat="0" applyAlignment="0" applyProtection="0"/>
    <xf numFmtId="43" fontId="4" fillId="0" borderId="0" applyFont="0" applyFill="0" applyBorder="0" applyAlignment="0" applyProtection="0"/>
    <xf numFmtId="43" fontId="24" fillId="0" borderId="0" applyFont="0" applyFill="0" applyBorder="0" applyAlignment="0" applyProtection="0"/>
    <xf numFmtId="3" fontId="7" fillId="0" borderId="0" applyFont="0" applyFill="0" applyBorder="0" applyAlignment="0" applyProtection="0"/>
    <xf numFmtId="42" fontId="24" fillId="0" borderId="0" applyFont="0" applyFill="0" applyBorder="0" applyAlignment="0" applyProtection="0"/>
    <xf numFmtId="44" fontId="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0" fontId="18" fillId="25" borderId="0"/>
    <xf numFmtId="0" fontId="32" fillId="0" borderId="0" applyNumberFormat="0" applyFill="0" applyBorder="0" applyAlignment="0" applyProtection="0"/>
    <xf numFmtId="2" fontId="7" fillId="0" borderId="0" applyFont="0" applyFill="0" applyBorder="0" applyAlignment="0" applyProtection="0"/>
    <xf numFmtId="0" fontId="33" fillId="15" borderId="0" applyNumberFormat="0" applyBorder="0" applyAlignment="0" applyProtection="0"/>
    <xf numFmtId="0" fontId="34" fillId="0" borderId="28" applyNumberFormat="0" applyFill="0" applyAlignment="0" applyProtection="0"/>
    <xf numFmtId="0" fontId="35" fillId="0" borderId="29" applyNumberFormat="0" applyFill="0" applyAlignment="0" applyProtection="0"/>
    <xf numFmtId="0" fontId="27" fillId="0" borderId="30" applyNumberFormat="0" applyFill="0" applyAlignment="0" applyProtection="0"/>
    <xf numFmtId="169" fontId="36" fillId="0" borderId="9" applyNumberFormat="0" applyFill="0" applyBorder="0" applyProtection="0">
      <alignment horizontal="left"/>
    </xf>
    <xf numFmtId="0" fontId="25" fillId="26" borderId="0" applyNumberFormat="0" applyAlignment="0" applyProtection="0"/>
    <xf numFmtId="0" fontId="37" fillId="27" borderId="26" applyNumberFormat="0" applyAlignment="0" applyProtection="0"/>
    <xf numFmtId="0" fontId="38" fillId="0" borderId="31" applyNumberFormat="0" applyFill="0" applyAlignment="0" applyProtection="0"/>
    <xf numFmtId="0" fontId="9" fillId="0" borderId="0"/>
    <xf numFmtId="0" fontId="39" fillId="28" borderId="0" applyNumberFormat="0" applyBorder="0" applyAlignment="0" applyProtection="0"/>
    <xf numFmtId="0" fontId="4" fillId="0" borderId="0"/>
    <xf numFmtId="0" fontId="4" fillId="0" borderId="0"/>
    <xf numFmtId="0" fontId="24" fillId="0" borderId="0"/>
    <xf numFmtId="0" fontId="24" fillId="21" borderId="32" applyNumberFormat="0" applyFont="0" applyAlignment="0" applyProtection="0"/>
    <xf numFmtId="0" fontId="40" fillId="12" borderId="33" applyNumberFormat="0" applyAlignment="0" applyProtection="0"/>
    <xf numFmtId="9" fontId="4" fillId="0" borderId="0" applyFont="0" applyFill="0" applyBorder="0" applyAlignment="0" applyProtection="0"/>
    <xf numFmtId="9" fontId="24" fillId="0" borderId="0" applyFont="0" applyFill="0" applyBorder="0" applyAlignment="0" applyProtection="0"/>
    <xf numFmtId="0" fontId="41" fillId="0" borderId="0" applyNumberFormat="0" applyFill="0" applyBorder="0" applyAlignment="0" applyProtection="0"/>
    <xf numFmtId="169" fontId="42" fillId="0" borderId="9" applyNumberFormat="0" applyFill="0" applyBorder="0" applyProtection="0">
      <alignment horizontal="left"/>
    </xf>
    <xf numFmtId="169" fontId="42" fillId="0" borderId="9" applyNumberFormat="0" applyFill="0" applyBorder="0" applyProtection="0">
      <alignment horizontal="right"/>
    </xf>
    <xf numFmtId="0" fontId="43" fillId="0" borderId="34" applyNumberFormat="0" applyFill="0" applyAlignment="0" applyProtection="0"/>
    <xf numFmtId="169" fontId="44" fillId="0" borderId="0" applyNumberFormat="0" applyFill="0" applyBorder="0" applyAlignment="0" applyProtection="0">
      <alignment horizontal="left"/>
    </xf>
    <xf numFmtId="0" fontId="45"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8" fillId="10"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8" borderId="0" applyNumberFormat="0" applyBorder="0" applyAlignment="0" applyProtection="0"/>
    <xf numFmtId="0" fontId="28" fillId="20" borderId="0" applyNumberFormat="0" applyBorder="0" applyAlignment="0" applyProtection="0"/>
    <xf numFmtId="0" fontId="28" fillId="23" borderId="0" applyNumberFormat="0" applyBorder="0" applyAlignment="0" applyProtection="0"/>
    <xf numFmtId="43" fontId="46" fillId="0" borderId="0" applyFont="0" applyFill="0" applyBorder="0" applyAlignment="0" applyProtection="0"/>
    <xf numFmtId="3" fontId="47" fillId="0" borderId="0" applyFont="0" applyFill="0" applyBorder="0" applyAlignment="0" applyProtection="0"/>
    <xf numFmtId="44" fontId="24" fillId="0" borderId="0" applyFont="0" applyFill="0" applyBorder="0" applyAlignment="0" applyProtection="0"/>
    <xf numFmtId="44" fontId="46" fillId="0" borderId="0" applyFont="0" applyFill="0" applyBorder="0" applyAlignment="0" applyProtection="0"/>
    <xf numFmtId="168" fontId="47" fillId="0" borderId="0" applyFont="0" applyFill="0" applyBorder="0" applyAlignment="0" applyProtection="0"/>
    <xf numFmtId="14" fontId="47" fillId="0" borderId="0" applyFont="0" applyFill="0" applyBorder="0" applyAlignment="0" applyProtection="0"/>
    <xf numFmtId="2" fontId="47" fillId="0" borderId="0" applyFont="0" applyFill="0" applyBorder="0" applyAlignment="0" applyProtection="0"/>
    <xf numFmtId="0" fontId="46" fillId="0" borderId="0"/>
    <xf numFmtId="0" fontId="46" fillId="0" borderId="0"/>
    <xf numFmtId="9" fontId="46" fillId="0" borderId="0" applyFont="0" applyFill="0" applyBorder="0" applyAlignment="0" applyProtection="0"/>
    <xf numFmtId="0" fontId="48"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2" fillId="29" borderId="25">
      <alignment horizontal="center"/>
    </xf>
    <xf numFmtId="0" fontId="50" fillId="0" borderId="0" applyNumberFormat="0" applyFill="0" applyBorder="0" applyAlignment="0" applyProtection="0"/>
    <xf numFmtId="0" fontId="49" fillId="29" borderId="0">
      <alignment horizontal="center"/>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4" fillId="0" borderId="0"/>
    <xf numFmtId="43" fontId="54" fillId="0" borderId="0" applyFont="0" applyFill="0" applyBorder="0" applyAlignment="0" applyProtection="0"/>
    <xf numFmtId="9" fontId="54" fillId="0" borderId="0" applyFont="0" applyFill="0" applyBorder="0" applyAlignment="0" applyProtection="0"/>
    <xf numFmtId="0" fontId="1" fillId="0" borderId="0"/>
    <xf numFmtId="0" fontId="17" fillId="29" borderId="0">
      <alignment horizontal="center"/>
    </xf>
    <xf numFmtId="0" fontId="21" fillId="0" borderId="0" applyNumberFormat="0" applyFill="0" applyBorder="0" applyAlignment="0" applyProtection="0"/>
    <xf numFmtId="0" fontId="22" fillId="0" borderId="0" applyNumberFormat="0" applyFill="0" applyBorder="0" applyAlignment="0" applyProtection="0"/>
    <xf numFmtId="0" fontId="28" fillId="10" borderId="0" applyNumberFormat="0" applyBorder="0" applyAlignment="0" applyProtection="0"/>
    <xf numFmtId="0" fontId="28" fillId="18" borderId="0" applyNumberFormat="0" applyBorder="0" applyAlignment="0" applyProtection="0"/>
    <xf numFmtId="0" fontId="28" fillId="14" borderId="0" applyNumberFormat="0" applyBorder="0" applyAlignment="0" applyProtection="0"/>
    <xf numFmtId="44" fontId="24" fillId="0" borderId="0" applyFont="0" applyFill="0" applyBorder="0" applyAlignment="0" applyProtection="0"/>
    <xf numFmtId="0" fontId="28" fillId="13" borderId="0" applyNumberFormat="0" applyBorder="0" applyAlignment="0" applyProtection="0"/>
    <xf numFmtId="0" fontId="28" fillId="20" borderId="0" applyNumberFormat="0" applyBorder="0" applyAlignment="0" applyProtection="0"/>
    <xf numFmtId="0" fontId="28" fillId="18"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30" fillId="12" borderId="47" applyNumberFormat="0" applyAlignment="0" applyProtection="0"/>
    <xf numFmtId="0" fontId="28" fillId="20" borderId="0" applyNumberFormat="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0" borderId="0" applyNumberFormat="0" applyBorder="0" applyAlignment="0" applyProtection="0"/>
    <xf numFmtId="0" fontId="37" fillId="27" borderId="47" applyNumberFormat="0" applyAlignment="0" applyProtection="0"/>
    <xf numFmtId="0" fontId="24" fillId="21" borderId="48" applyNumberFormat="0" applyFont="0" applyAlignment="0" applyProtection="0"/>
    <xf numFmtId="0" fontId="40" fillId="12" borderId="49" applyNumberFormat="0" applyAlignment="0" applyProtection="0"/>
    <xf numFmtId="0" fontId="43" fillId="0" borderId="50" applyNumberFormat="0" applyFill="0" applyAlignment="0" applyProtection="0"/>
    <xf numFmtId="0" fontId="48"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0" borderId="0" applyNumberFormat="0" applyBorder="0" applyAlignment="0" applyProtection="0"/>
    <xf numFmtId="0" fontId="48"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48"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5" fillId="0" borderId="0"/>
    <xf numFmtId="0" fontId="30" fillId="12" borderId="51" applyNumberFormat="0" applyAlignment="0" applyProtection="0"/>
    <xf numFmtId="169" fontId="66" fillId="0" borderId="9" applyNumberFormat="0" applyFill="0" applyBorder="0" applyProtection="0">
      <alignment horizontal="left"/>
    </xf>
    <xf numFmtId="0" fontId="37" fillId="27" borderId="51" applyNumberFormat="0" applyAlignment="0" applyProtection="0"/>
    <xf numFmtId="0" fontId="65" fillId="0" borderId="0"/>
    <xf numFmtId="0" fontId="24" fillId="21" borderId="52" applyNumberFormat="0" applyFont="0" applyAlignment="0" applyProtection="0"/>
    <xf numFmtId="0" fontId="40" fillId="12" borderId="53" applyNumberFormat="0" applyAlignment="0" applyProtection="0"/>
    <xf numFmtId="169" fontId="67" fillId="0" borderId="9" applyNumberFormat="0" applyFill="0" applyBorder="0" applyProtection="0">
      <alignment horizontal="left"/>
    </xf>
    <xf numFmtId="169" fontId="67" fillId="0" borderId="9" applyNumberFormat="0" applyFill="0" applyBorder="0" applyProtection="0">
      <alignment horizontal="right"/>
    </xf>
    <xf numFmtId="0" fontId="43" fillId="0" borderId="54" applyNumberFormat="0" applyFill="0" applyAlignment="0" applyProtection="0"/>
    <xf numFmtId="169" fontId="68" fillId="0" borderId="0" applyNumberFormat="0" applyFill="0" applyBorder="0" applyAlignment="0" applyProtection="0">
      <alignment horizontal="left"/>
    </xf>
    <xf numFmtId="43" fontId="4" fillId="0" borderId="0" applyFont="0" applyFill="0" applyBorder="0" applyAlignment="0" applyProtection="0"/>
    <xf numFmtId="3" fontId="7" fillId="0" borderId="0" applyFont="0" applyFill="0" applyBorder="0" applyAlignment="0" applyProtection="0"/>
    <xf numFmtId="44" fontId="4"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1" fillId="0" borderId="0"/>
    <xf numFmtId="0" fontId="40" fillId="12" borderId="53" applyNumberFormat="0" applyAlignment="0" applyProtection="0"/>
    <xf numFmtId="0" fontId="43" fillId="0" borderId="54" applyNumberFormat="0" applyFill="0" applyAlignment="0" applyProtection="0"/>
  </cellStyleXfs>
  <cellXfs count="259">
    <xf numFmtId="0" fontId="0" fillId="0" borderId="0" xfId="0"/>
    <xf numFmtId="0" fontId="0" fillId="0" borderId="0" xfId="0"/>
    <xf numFmtId="0" fontId="15" fillId="2" borderId="0" xfId="0" applyFont="1" applyFill="1" applyAlignment="1">
      <alignment horizontal="center" wrapText="1" shrinkToFit="1"/>
    </xf>
    <xf numFmtId="1" fontId="6" fillId="0" borderId="0" xfId="0" applyNumberFormat="1" applyFont="1" applyFill="1" applyAlignment="1">
      <alignment horizontal="center"/>
    </xf>
    <xf numFmtId="0" fontId="15" fillId="0" borderId="0" xfId="0" applyFont="1"/>
    <xf numFmtId="10" fontId="6" fillId="0" borderId="0" xfId="3" applyNumberFormat="1" applyFont="1" applyAlignment="1">
      <alignment horizontal="center"/>
    </xf>
    <xf numFmtId="0" fontId="6" fillId="0" borderId="0" xfId="0" applyFont="1" applyAlignment="1">
      <alignment horizontal="center" wrapText="1" shrinkToFit="1"/>
    </xf>
    <xf numFmtId="43" fontId="15" fillId="2" borderId="16" xfId="1" applyFont="1" applyFill="1" applyBorder="1" applyAlignment="1">
      <alignment horizontal="center"/>
    </xf>
    <xf numFmtId="0" fontId="15" fillId="2" borderId="16" xfId="0" applyFont="1" applyFill="1" applyBorder="1" applyAlignment="1">
      <alignment horizontal="center"/>
    </xf>
    <xf numFmtId="0" fontId="6" fillId="2" borderId="17" xfId="0" applyFont="1" applyFill="1" applyBorder="1" applyAlignment="1">
      <alignment horizontal="center"/>
    </xf>
    <xf numFmtId="44" fontId="6" fillId="0" borderId="0" xfId="0" applyNumberFormat="1" applyFont="1" applyAlignment="1">
      <alignment horizontal="center"/>
    </xf>
    <xf numFmtId="9" fontId="6" fillId="0" borderId="0" xfId="3" applyFont="1" applyAlignment="1">
      <alignment horizontal="center"/>
    </xf>
    <xf numFmtId="44" fontId="6" fillId="0" borderId="0" xfId="2" applyFont="1" applyAlignment="1">
      <alignment horizontal="center"/>
    </xf>
    <xf numFmtId="44" fontId="6" fillId="0" borderId="0" xfId="0" applyNumberFormat="1" applyFont="1" applyFill="1" applyAlignment="1">
      <alignment horizontal="center"/>
    </xf>
    <xf numFmtId="43" fontId="6" fillId="0" borderId="0" xfId="1" applyFont="1" applyAlignment="1">
      <alignment horizontal="center"/>
    </xf>
    <xf numFmtId="0" fontId="15" fillId="0" borderId="0" xfId="0" applyFont="1" applyFill="1" applyAlignment="1">
      <alignment horizontal="center"/>
    </xf>
    <xf numFmtId="0" fontId="6" fillId="0" borderId="0" xfId="0" applyFont="1" applyAlignment="1">
      <alignment horizontal="right"/>
    </xf>
    <xf numFmtId="8" fontId="6" fillId="0" borderId="0" xfId="0" applyNumberFormat="1" applyFont="1"/>
    <xf numFmtId="2" fontId="6" fillId="0" borderId="0" xfId="0" applyNumberFormat="1" applyFont="1" applyAlignment="1">
      <alignment horizontal="center"/>
    </xf>
    <xf numFmtId="44" fontId="6" fillId="0" borderId="0" xfId="0" applyNumberFormat="1" applyFont="1" applyBorder="1" applyAlignment="1">
      <alignment horizontal="center"/>
    </xf>
    <xf numFmtId="0" fontId="6" fillId="0" borderId="0" xfId="0" applyFont="1" applyAlignment="1">
      <alignment wrapText="1"/>
    </xf>
    <xf numFmtId="0" fontId="6" fillId="0" borderId="0" xfId="0" applyFont="1" applyFill="1" applyBorder="1" applyAlignment="1">
      <alignment horizontal="left"/>
    </xf>
    <xf numFmtId="0" fontId="6" fillId="0" borderId="21" xfId="0" applyFont="1" applyBorder="1" applyAlignment="1">
      <alignment horizontal="center"/>
    </xf>
    <xf numFmtId="10" fontId="6" fillId="0" borderId="21" xfId="3" applyNumberFormat="1" applyFont="1" applyBorder="1" applyAlignment="1">
      <alignment horizontal="center"/>
    </xf>
    <xf numFmtId="10" fontId="6" fillId="0" borderId="23" xfId="3" applyNumberFormat="1" applyFont="1" applyBorder="1" applyAlignment="1">
      <alignment horizontal="center"/>
    </xf>
    <xf numFmtId="0" fontId="6" fillId="0" borderId="4" xfId="0" applyFont="1" applyBorder="1"/>
    <xf numFmtId="0" fontId="6" fillId="0" borderId="1" xfId="0" applyFont="1" applyBorder="1"/>
    <xf numFmtId="0" fontId="15" fillId="2" borderId="7" xfId="0" applyFont="1" applyFill="1" applyBorder="1" applyAlignment="1">
      <alignment horizontal="left"/>
    </xf>
    <xf numFmtId="0" fontId="6" fillId="2" borderId="7" xfId="0" applyFont="1" applyFill="1" applyBorder="1" applyAlignment="1">
      <alignment horizontal="center"/>
    </xf>
    <xf numFmtId="0" fontId="15" fillId="0" borderId="5" xfId="0" applyFont="1" applyBorder="1"/>
    <xf numFmtId="0" fontId="6" fillId="0" borderId="0" xfId="0" applyFont="1" applyBorder="1" applyAlignment="1">
      <alignment horizontal="left"/>
    </xf>
    <xf numFmtId="17" fontId="6" fillId="0" borderId="0" xfId="0" applyNumberFormat="1" applyFont="1" applyBorder="1" applyAlignment="1">
      <alignment horizontal="center"/>
    </xf>
    <xf numFmtId="0" fontId="16" fillId="0" borderId="0" xfId="0" applyFont="1" applyBorder="1" applyAlignment="1">
      <alignment horizontal="left"/>
    </xf>
    <xf numFmtId="0" fontId="15" fillId="0" borderId="3" xfId="0" applyFont="1" applyBorder="1"/>
    <xf numFmtId="0" fontId="6" fillId="0" borderId="2" xfId="0" applyFont="1" applyBorder="1" applyAlignment="1">
      <alignment horizontal="left"/>
    </xf>
    <xf numFmtId="0" fontId="16" fillId="0" borderId="2" xfId="0" applyFont="1" applyBorder="1" applyAlignment="1">
      <alignment horizontal="left"/>
    </xf>
    <xf numFmtId="0" fontId="6" fillId="0" borderId="0" xfId="0" applyFont="1" applyAlignment="1">
      <alignment horizontal="center"/>
    </xf>
    <xf numFmtId="164" fontId="6" fillId="0" borderId="0" xfId="1" applyNumberFormat="1" applyFont="1" applyAlignment="1">
      <alignment horizontal="center"/>
    </xf>
    <xf numFmtId="0" fontId="15" fillId="2" borderId="0" xfId="0" applyFont="1" applyFill="1"/>
    <xf numFmtId="0" fontId="15" fillId="2" borderId="0" xfId="0" applyFont="1" applyFill="1" applyAlignment="1">
      <alignment horizontal="center"/>
    </xf>
    <xf numFmtId="0" fontId="6" fillId="2" borderId="0" xfId="0" applyFont="1" applyFill="1" applyAlignment="1">
      <alignment horizontal="center"/>
    </xf>
    <xf numFmtId="0" fontId="6" fillId="0" borderId="0" xfId="0" applyFont="1" applyFill="1"/>
    <xf numFmtId="0" fontId="6" fillId="0" borderId="0" xfId="0" applyFont="1" applyAlignment="1">
      <alignment horizontal="left"/>
    </xf>
    <xf numFmtId="44" fontId="15" fillId="2" borderId="0" xfId="2" applyFont="1" applyFill="1" applyAlignment="1">
      <alignment horizontal="center"/>
    </xf>
    <xf numFmtId="0" fontId="6" fillId="0" borderId="0" xfId="0" applyFont="1" applyBorder="1"/>
    <xf numFmtId="0" fontId="6" fillId="0" borderId="0" xfId="0" applyFont="1" applyAlignment="1"/>
    <xf numFmtId="1" fontId="6" fillId="0" borderId="0" xfId="0" applyNumberFormat="1" applyFont="1" applyAlignment="1">
      <alignment horizontal="center"/>
    </xf>
    <xf numFmtId="0" fontId="6" fillId="6" borderId="21" xfId="0" applyFont="1" applyFill="1" applyBorder="1" applyAlignment="1">
      <alignment horizontal="center"/>
    </xf>
    <xf numFmtId="0" fontId="15" fillId="2" borderId="8" xfId="0" applyFont="1" applyFill="1" applyBorder="1"/>
    <xf numFmtId="0" fontId="15" fillId="2" borderId="7" xfId="0" applyFont="1" applyFill="1" applyBorder="1" applyAlignment="1">
      <alignment horizontal="center"/>
    </xf>
    <xf numFmtId="0" fontId="6" fillId="2" borderId="6" xfId="0" applyFont="1" applyFill="1" applyBorder="1"/>
    <xf numFmtId="0" fontId="6" fillId="0" borderId="0" xfId="0" applyFont="1"/>
    <xf numFmtId="0" fontId="6" fillId="0" borderId="0" xfId="0" applyFont="1" applyBorder="1" applyAlignment="1">
      <alignment horizontal="center"/>
    </xf>
    <xf numFmtId="0" fontId="6" fillId="0" borderId="2" xfId="0" applyFont="1" applyBorder="1" applyAlignment="1">
      <alignment horizontal="center"/>
    </xf>
    <xf numFmtId="0" fontId="6" fillId="0" borderId="0" xfId="0" applyFont="1" applyFill="1" applyAlignment="1">
      <alignment horizontal="center"/>
    </xf>
    <xf numFmtId="0" fontId="6" fillId="0" borderId="0" xfId="0" applyFont="1" applyFill="1" applyBorder="1"/>
    <xf numFmtId="0" fontId="6" fillId="0" borderId="0" xfId="0" applyFont="1" applyFill="1" applyBorder="1" applyAlignment="1">
      <alignment horizontal="center"/>
    </xf>
    <xf numFmtId="0" fontId="15" fillId="2" borderId="8" xfId="0" applyFont="1" applyFill="1" applyBorder="1" applyAlignment="1">
      <alignment horizontal="center" vertical="center"/>
    </xf>
    <xf numFmtId="0" fontId="15" fillId="2" borderId="11" xfId="0" applyFont="1" applyFill="1" applyBorder="1" applyAlignment="1">
      <alignment horizontal="center" wrapText="1"/>
    </xf>
    <xf numFmtId="0" fontId="6" fillId="0" borderId="6" xfId="0" applyFont="1" applyBorder="1" applyAlignment="1">
      <alignment horizontal="left" wrapText="1"/>
    </xf>
    <xf numFmtId="0" fontId="15" fillId="0" borderId="12" xfId="0" applyFont="1" applyBorder="1" applyAlignment="1">
      <alignment horizontal="left"/>
    </xf>
    <xf numFmtId="10" fontId="6" fillId="0" borderId="21" xfId="0" applyNumberFormat="1" applyFont="1" applyBorder="1" applyAlignment="1">
      <alignment horizontal="center"/>
    </xf>
    <xf numFmtId="0" fontId="6" fillId="0" borderId="5" xfId="0" applyFont="1" applyBorder="1"/>
    <xf numFmtId="0" fontId="6" fillId="0" borderId="4" xfId="0" applyFont="1" applyBorder="1" applyAlignment="1">
      <alignment horizontal="left" wrapText="1"/>
    </xf>
    <xf numFmtId="0" fontId="6" fillId="0" borderId="3" xfId="0" applyFont="1" applyBorder="1"/>
    <xf numFmtId="0" fontId="6" fillId="0" borderId="1" xfId="0" applyFont="1" applyBorder="1" applyAlignment="1">
      <alignment horizontal="left" wrapText="1"/>
    </xf>
    <xf numFmtId="0" fontId="15" fillId="0" borderId="20" xfId="0" applyFont="1" applyBorder="1" applyAlignment="1">
      <alignment horizontal="left"/>
    </xf>
    <xf numFmtId="0" fontId="6" fillId="0" borderId="4" xfId="0" applyFont="1" applyBorder="1" applyAlignment="1">
      <alignment horizontal="left"/>
    </xf>
    <xf numFmtId="0" fontId="6" fillId="0" borderId="1" xfId="0" applyFont="1" applyBorder="1" applyAlignment="1">
      <alignment horizontal="left"/>
    </xf>
    <xf numFmtId="49" fontId="53" fillId="0" borderId="0" xfId="450" applyNumberFormat="1" applyFont="1"/>
    <xf numFmtId="0" fontId="53" fillId="0" borderId="0" xfId="450" applyFont="1"/>
    <xf numFmtId="173" fontId="53" fillId="0" borderId="0" xfId="450" applyNumberFormat="1" applyFont="1" applyAlignment="1">
      <alignment horizontal="center"/>
    </xf>
    <xf numFmtId="49" fontId="1" fillId="0" borderId="0" xfId="450" applyNumberFormat="1"/>
    <xf numFmtId="0" fontId="1" fillId="0" borderId="0" xfId="450"/>
    <xf numFmtId="0" fontId="53" fillId="0" borderId="0" xfId="450" applyFont="1" applyAlignment="1">
      <alignment horizontal="center"/>
    </xf>
    <xf numFmtId="0" fontId="53" fillId="0" borderId="0" xfId="450" applyFont="1" applyAlignment="1">
      <alignment horizontal="center" wrapText="1"/>
    </xf>
    <xf numFmtId="0" fontId="1" fillId="0" borderId="0" xfId="450" applyFont="1"/>
    <xf numFmtId="0" fontId="1" fillId="0" borderId="0" xfId="450" applyAlignment="1">
      <alignment horizontal="left"/>
    </xf>
    <xf numFmtId="49" fontId="0" fillId="0" borderId="0" xfId="450" applyNumberFormat="1" applyFont="1"/>
    <xf numFmtId="37" fontId="6" fillId="0" borderId="0" xfId="1" applyNumberFormat="1" applyFont="1" applyAlignment="1">
      <alignment horizontal="center"/>
    </xf>
    <xf numFmtId="0" fontId="17" fillId="4" borderId="21" xfId="18" applyFont="1" applyBorder="1"/>
    <xf numFmtId="3" fontId="17" fillId="4" borderId="0" xfId="18" applyNumberFormat="1" applyFont="1" applyAlignment="1">
      <alignment horizontal="center"/>
    </xf>
    <xf numFmtId="37" fontId="17" fillId="4" borderId="0" xfId="18" applyNumberFormat="1" applyFont="1" applyAlignment="1">
      <alignment horizontal="center"/>
    </xf>
    <xf numFmtId="1" fontId="15" fillId="2" borderId="22" xfId="0" applyNumberFormat="1" applyFont="1" applyFill="1" applyBorder="1" applyAlignment="1">
      <alignment horizontal="center" wrapText="1"/>
    </xf>
    <xf numFmtId="1" fontId="15" fillId="2" borderId="19" xfId="0" applyNumberFormat="1" applyFont="1" applyFill="1" applyBorder="1" applyAlignment="1">
      <alignment horizontal="center" wrapText="1"/>
    </xf>
    <xf numFmtId="177" fontId="6" fillId="0" borderId="0" xfId="2" applyNumberFormat="1" applyFont="1" applyAlignment="1">
      <alignment horizontal="center"/>
    </xf>
    <xf numFmtId="0" fontId="17" fillId="4" borderId="0" xfId="18" applyFont="1" applyBorder="1" applyAlignment="1">
      <alignment horizontal="left"/>
    </xf>
    <xf numFmtId="0" fontId="17" fillId="4" borderId="0" xfId="18" applyFont="1" applyAlignment="1">
      <alignment horizontal="center"/>
    </xf>
    <xf numFmtId="0" fontId="17" fillId="4" borderId="0" xfId="23" applyFont="1" applyAlignment="1">
      <alignment horizontal="center"/>
    </xf>
    <xf numFmtId="9" fontId="17" fillId="4" borderId="0" xfId="18" applyNumberFormat="1" applyFont="1" applyAlignment="1">
      <alignment horizontal="center"/>
    </xf>
    <xf numFmtId="39" fontId="17" fillId="4" borderId="0" xfId="23" applyNumberFormat="1" applyFont="1" applyAlignment="1">
      <alignment horizontal="center"/>
    </xf>
    <xf numFmtId="9" fontId="17" fillId="4" borderId="0" xfId="23" applyNumberFormat="1" applyFont="1" applyAlignment="1">
      <alignment horizontal="center"/>
    </xf>
    <xf numFmtId="5" fontId="17" fillId="4" borderId="0" xfId="23" applyNumberFormat="1" applyFont="1" applyAlignment="1">
      <alignment horizontal="center"/>
    </xf>
    <xf numFmtId="2" fontId="17" fillId="5" borderId="0" xfId="23" applyNumberFormat="1" applyFont="1" applyFill="1" applyAlignment="1">
      <alignment horizontal="center"/>
    </xf>
    <xf numFmtId="1" fontId="17" fillId="5" borderId="0" xfId="23" applyNumberFormat="1" applyFont="1" applyFill="1" applyAlignment="1">
      <alignment horizontal="center"/>
    </xf>
    <xf numFmtId="0" fontId="17" fillId="5" borderId="0" xfId="23" applyFont="1" applyFill="1" applyAlignment="1">
      <alignment horizontal="center"/>
    </xf>
    <xf numFmtId="0" fontId="57" fillId="0" borderId="0" xfId="0" applyFont="1" applyAlignment="1"/>
    <xf numFmtId="0" fontId="57" fillId="0" borderId="0" xfId="0" applyFont="1" applyAlignment="1">
      <alignment horizontal="center"/>
    </xf>
    <xf numFmtId="0" fontId="57" fillId="0" borderId="0" xfId="0" applyFont="1"/>
    <xf numFmtId="0" fontId="57" fillId="0" borderId="0" xfId="0" applyFont="1" applyAlignment="1">
      <alignment horizontal="left"/>
    </xf>
    <xf numFmtId="177" fontId="57" fillId="0" borderId="0" xfId="0" applyNumberFormat="1" applyFont="1" applyAlignment="1">
      <alignment horizontal="center"/>
    </xf>
    <xf numFmtId="0" fontId="57" fillId="0" borderId="0" xfId="0" applyFont="1" applyBorder="1" applyAlignment="1"/>
    <xf numFmtId="0" fontId="57" fillId="0" borderId="0" xfId="0" applyFont="1" applyBorder="1" applyAlignment="1">
      <alignment horizontal="left"/>
    </xf>
    <xf numFmtId="0" fontId="57" fillId="0" borderId="0" xfId="0" applyFont="1" applyBorder="1" applyAlignment="1">
      <alignment horizontal="center"/>
    </xf>
    <xf numFmtId="0" fontId="57" fillId="0" borderId="0" xfId="0" applyFont="1" applyBorder="1"/>
    <xf numFmtId="0" fontId="57" fillId="0" borderId="0" xfId="0" applyFont="1" applyFill="1" applyBorder="1" applyAlignment="1"/>
    <xf numFmtId="0" fontId="57" fillId="0" borderId="0" xfId="0" applyFont="1" applyFill="1" applyBorder="1" applyAlignment="1">
      <alignment horizontal="left"/>
    </xf>
    <xf numFmtId="5" fontId="57" fillId="0" borderId="0" xfId="2" applyNumberFormat="1" applyFont="1" applyAlignment="1">
      <alignment horizontal="center"/>
    </xf>
    <xf numFmtId="7" fontId="57" fillId="0" borderId="0" xfId="0" applyNumberFormat="1" applyFont="1" applyAlignment="1">
      <alignment horizontal="center"/>
    </xf>
    <xf numFmtId="2" fontId="57" fillId="0" borderId="0" xfId="0" applyNumberFormat="1" applyFont="1" applyAlignment="1">
      <alignment horizontal="center"/>
    </xf>
    <xf numFmtId="10" fontId="57" fillId="0" borderId="0" xfId="0" applyNumberFormat="1" applyFont="1" applyAlignment="1">
      <alignment horizontal="center"/>
    </xf>
    <xf numFmtId="1" fontId="57" fillId="0" borderId="0" xfId="0" applyNumberFormat="1" applyFont="1" applyFill="1" applyBorder="1" applyAlignment="1">
      <alignment horizontal="center"/>
    </xf>
    <xf numFmtId="178" fontId="57" fillId="0" borderId="0" xfId="2" applyNumberFormat="1" applyFont="1" applyFill="1" applyBorder="1" applyAlignment="1">
      <alignment horizontal="center"/>
    </xf>
    <xf numFmtId="0" fontId="57" fillId="0" borderId="0" xfId="0" applyFont="1" applyFill="1" applyAlignment="1">
      <alignment horizontal="center" wrapText="1" shrinkToFit="1"/>
    </xf>
    <xf numFmtId="0" fontId="57" fillId="0" borderId="0" xfId="0" applyFont="1" applyFill="1" applyBorder="1"/>
    <xf numFmtId="0" fontId="57" fillId="0" borderId="0" xfId="0" applyFont="1" applyFill="1" applyBorder="1" applyAlignment="1">
      <alignment horizontal="center"/>
    </xf>
    <xf numFmtId="173" fontId="57" fillId="0" borderId="0" xfId="1" applyNumberFormat="1" applyFont="1" applyAlignment="1">
      <alignment horizontal="center"/>
    </xf>
    <xf numFmtId="5" fontId="6" fillId="0" borderId="7" xfId="2" applyNumberFormat="1" applyFont="1" applyBorder="1" applyAlignment="1">
      <alignment horizontal="center"/>
    </xf>
    <xf numFmtId="5" fontId="6" fillId="0" borderId="0" xfId="2" applyNumberFormat="1" applyFont="1" applyBorder="1" applyAlignment="1">
      <alignment horizontal="center"/>
    </xf>
    <xf numFmtId="5" fontId="6" fillId="0" borderId="2" xfId="2" applyNumberFormat="1" applyFont="1" applyBorder="1" applyAlignment="1">
      <alignment horizontal="center"/>
    </xf>
    <xf numFmtId="7" fontId="6" fillId="0" borderId="7" xfId="2" applyNumberFormat="1" applyFont="1" applyBorder="1" applyAlignment="1">
      <alignment horizontal="center"/>
    </xf>
    <xf numFmtId="7" fontId="6" fillId="0" borderId="0" xfId="2" applyNumberFormat="1" applyFont="1" applyBorder="1" applyAlignment="1">
      <alignment horizontal="center"/>
    </xf>
    <xf numFmtId="7" fontId="6" fillId="0" borderId="2" xfId="2" applyNumberFormat="1" applyFont="1" applyBorder="1" applyAlignment="1">
      <alignment horizontal="center"/>
    </xf>
    <xf numFmtId="4" fontId="6" fillId="0" borderId="0" xfId="0" applyNumberFormat="1" applyFont="1" applyFill="1" applyAlignment="1">
      <alignment horizontal="center"/>
    </xf>
    <xf numFmtId="4" fontId="6" fillId="0" borderId="0" xfId="1" applyNumberFormat="1" applyFont="1" applyFill="1" applyAlignment="1">
      <alignment horizontal="center"/>
    </xf>
    <xf numFmtId="4" fontId="6" fillId="0" borderId="0" xfId="1" applyNumberFormat="1" applyFont="1" applyAlignment="1">
      <alignment horizontal="center"/>
    </xf>
    <xf numFmtId="4" fontId="6" fillId="0" borderId="0" xfId="2" applyNumberFormat="1" applyFont="1" applyAlignment="1">
      <alignment horizontal="center"/>
    </xf>
    <xf numFmtId="4" fontId="6" fillId="0" borderId="0" xfId="1" applyNumberFormat="1" applyFont="1" applyFill="1" applyBorder="1" applyAlignment="1">
      <alignment horizontal="center"/>
    </xf>
    <xf numFmtId="0" fontId="56" fillId="2" borderId="0" xfId="0" applyFont="1" applyFill="1" applyAlignment="1">
      <alignment horizontal="left"/>
    </xf>
    <xf numFmtId="0" fontId="56" fillId="2" borderId="0" xfId="0" applyFont="1" applyFill="1" applyAlignment="1">
      <alignment horizontal="center"/>
    </xf>
    <xf numFmtId="0" fontId="56" fillId="2" borderId="0" xfId="0" applyFont="1" applyFill="1"/>
    <xf numFmtId="10" fontId="17" fillId="4" borderId="0" xfId="18" applyNumberFormat="1" applyFont="1" applyAlignment="1">
      <alignment horizontal="center"/>
    </xf>
    <xf numFmtId="173" fontId="17" fillId="4" borderId="0" xfId="23" applyNumberFormat="1" applyFont="1" applyAlignment="1">
      <alignment horizontal="center"/>
    </xf>
    <xf numFmtId="177" fontId="6" fillId="0" borderId="0" xfId="2" applyNumberFormat="1" applyFont="1" applyFill="1" applyAlignment="1">
      <alignment horizontal="center"/>
    </xf>
    <xf numFmtId="0" fontId="59" fillId="0" borderId="0" xfId="92" applyFont="1" applyFill="1"/>
    <xf numFmtId="0" fontId="59" fillId="0" borderId="0" xfId="92" applyFont="1" applyFill="1" applyAlignment="1">
      <alignment horizontal="center"/>
    </xf>
    <xf numFmtId="0" fontId="60" fillId="0" borderId="0" xfId="92" applyFont="1" applyFill="1" applyBorder="1" applyAlignment="1">
      <alignment horizontal="center"/>
    </xf>
    <xf numFmtId="173" fontId="59" fillId="0" borderId="0" xfId="92" applyNumberFormat="1" applyFont="1" applyFill="1" applyAlignment="1">
      <alignment horizontal="center"/>
    </xf>
    <xf numFmtId="173" fontId="59" fillId="0" borderId="0" xfId="92" applyNumberFormat="1" applyFont="1" applyFill="1"/>
    <xf numFmtId="0" fontId="61" fillId="30" borderId="0" xfId="92" applyFont="1" applyFill="1" applyAlignment="1">
      <alignment horizontal="left"/>
    </xf>
    <xf numFmtId="173" fontId="57" fillId="30" borderId="0" xfId="92" applyNumberFormat="1" applyFont="1" applyFill="1" applyAlignment="1">
      <alignment horizontal="center"/>
    </xf>
    <xf numFmtId="0" fontId="57" fillId="30" borderId="0" xfId="92" applyFont="1" applyFill="1"/>
    <xf numFmtId="173" fontId="57" fillId="30" borderId="0" xfId="92" applyNumberFormat="1" applyFont="1" applyFill="1"/>
    <xf numFmtId="0" fontId="59" fillId="30" borderId="0" xfId="92" applyFont="1" applyFill="1"/>
    <xf numFmtId="0" fontId="61" fillId="0" borderId="0" xfId="92" applyFont="1" applyFill="1" applyAlignment="1">
      <alignment horizontal="left"/>
    </xf>
    <xf numFmtId="0" fontId="57" fillId="0" borderId="0" xfId="92" applyFont="1" applyFill="1"/>
    <xf numFmtId="173" fontId="57" fillId="0" borderId="0" xfId="92" applyNumberFormat="1" applyFont="1" applyFill="1" applyAlignment="1">
      <alignment horizontal="center"/>
    </xf>
    <xf numFmtId="0" fontId="57" fillId="0" borderId="0" xfId="92" applyFont="1" applyFill="1" applyAlignment="1">
      <alignment horizontal="center"/>
    </xf>
    <xf numFmtId="0" fontId="56" fillId="0" borderId="0" xfId="92" applyFont="1" applyFill="1" applyAlignment="1">
      <alignment horizontal="center"/>
    </xf>
    <xf numFmtId="0" fontId="56" fillId="30" borderId="0" xfId="92" applyFont="1" applyFill="1" applyAlignment="1">
      <alignment horizontal="center"/>
    </xf>
    <xf numFmtId="1" fontId="17" fillId="30" borderId="0" xfId="68" applyNumberFormat="1" applyFont="1" applyFill="1" applyAlignment="1">
      <alignment horizontal="center"/>
    </xf>
    <xf numFmtId="0" fontId="57" fillId="30" borderId="0" xfId="68" applyNumberFormat="1" applyFont="1" applyFill="1" applyAlignment="1">
      <alignment horizontal="center"/>
    </xf>
    <xf numFmtId="1" fontId="17" fillId="0" borderId="0" xfId="68" applyNumberFormat="1" applyFont="1" applyFill="1" applyAlignment="1">
      <alignment horizontal="center"/>
    </xf>
    <xf numFmtId="0" fontId="57" fillId="0" borderId="0" xfId="68" applyNumberFormat="1" applyFont="1" applyFill="1" applyAlignment="1">
      <alignment horizontal="center"/>
    </xf>
    <xf numFmtId="0" fontId="57" fillId="0" borderId="0" xfId="92" applyFont="1" applyFill="1" applyAlignment="1">
      <alignment wrapText="1"/>
    </xf>
    <xf numFmtId="173" fontId="57" fillId="0" borderId="0" xfId="96" applyNumberFormat="1" applyFont="1" applyFill="1" applyAlignment="1">
      <alignment horizontal="left" vertical="center" wrapText="1" indent="5"/>
    </xf>
    <xf numFmtId="9" fontId="62" fillId="0" borderId="0" xfId="18" applyNumberFormat="1" applyFont="1" applyFill="1" applyAlignment="1">
      <alignment horizontal="center"/>
    </xf>
    <xf numFmtId="0" fontId="23" fillId="0" borderId="0" xfId="0" applyFont="1" applyAlignment="1">
      <alignment horizontal="center"/>
    </xf>
    <xf numFmtId="0" fontId="17" fillId="4" borderId="0" xfId="1" applyNumberFormat="1" applyFont="1" applyFill="1" applyAlignment="1">
      <alignment horizontal="center"/>
    </xf>
    <xf numFmtId="0" fontId="6" fillId="4" borderId="0" xfId="1" applyNumberFormat="1" applyFont="1" applyFill="1" applyAlignment="1">
      <alignment horizontal="center"/>
    </xf>
    <xf numFmtId="173" fontId="57" fillId="0" borderId="0" xfId="92" applyNumberFormat="1" applyFont="1" applyFill="1"/>
    <xf numFmtId="0" fontId="56" fillId="0" borderId="0" xfId="92" applyFont="1" applyFill="1" applyBorder="1" applyAlignment="1">
      <alignment horizontal="center"/>
    </xf>
    <xf numFmtId="0" fontId="56" fillId="0" borderId="0" xfId="92" applyFont="1" applyFill="1" applyBorder="1"/>
    <xf numFmtId="173" fontId="57" fillId="0" borderId="0" xfId="92" applyNumberFormat="1" applyFont="1" applyFill="1" applyBorder="1" applyAlignment="1">
      <alignment horizontal="center"/>
    </xf>
    <xf numFmtId="0" fontId="57" fillId="0" borderId="0" xfId="92" applyFont="1" applyFill="1" applyBorder="1"/>
    <xf numFmtId="0" fontId="61" fillId="30" borderId="0" xfId="92" applyFont="1" applyFill="1" applyBorder="1" applyAlignment="1">
      <alignment horizontal="left"/>
    </xf>
    <xf numFmtId="0" fontId="56" fillId="30" borderId="0" xfId="92" applyFont="1" applyFill="1" applyBorder="1"/>
    <xf numFmtId="173" fontId="57" fillId="30" borderId="0" xfId="92" applyNumberFormat="1" applyFont="1" applyFill="1" applyBorder="1" applyAlignment="1">
      <alignment horizontal="center"/>
    </xf>
    <xf numFmtId="0" fontId="57" fillId="30" borderId="0" xfId="92" applyFont="1" applyFill="1" applyBorder="1"/>
    <xf numFmtId="166" fontId="57" fillId="30" borderId="0" xfId="92" applyNumberFormat="1" applyFont="1" applyFill="1" applyBorder="1" applyAlignment="1">
      <alignment horizontal="left"/>
    </xf>
    <xf numFmtId="0" fontId="59" fillId="0" borderId="0" xfId="92" applyFont="1" applyFill="1" applyAlignment="1">
      <alignment vertical="center"/>
    </xf>
    <xf numFmtId="0" fontId="56" fillId="0" borderId="24" xfId="92" applyFont="1" applyFill="1" applyBorder="1" applyAlignment="1">
      <alignment horizontal="center" vertical="center"/>
    </xf>
    <xf numFmtId="173" fontId="56" fillId="0" borderId="0" xfId="92" applyNumberFormat="1" applyFont="1" applyFill="1" applyBorder="1" applyAlignment="1">
      <alignment vertical="center"/>
    </xf>
    <xf numFmtId="0" fontId="56" fillId="0" borderId="0" xfId="92" applyFont="1" applyFill="1" applyBorder="1" applyAlignment="1">
      <alignment vertical="center"/>
    </xf>
    <xf numFmtId="0" fontId="57" fillId="0" borderId="14" xfId="92" applyFont="1" applyFill="1" applyBorder="1" applyAlignment="1">
      <alignment horizontal="center" vertical="center" wrapText="1"/>
    </xf>
    <xf numFmtId="173" fontId="57" fillId="0" borderId="0" xfId="92" applyNumberFormat="1" applyFont="1" applyFill="1" applyBorder="1" applyAlignment="1">
      <alignment horizontal="center" vertical="center"/>
    </xf>
    <xf numFmtId="0" fontId="57" fillId="0" borderId="0" xfId="92" applyFont="1" applyFill="1" applyBorder="1" applyAlignment="1">
      <alignment horizontal="center" vertical="center"/>
    </xf>
    <xf numFmtId="0" fontId="56" fillId="0" borderId="8" xfId="92" applyFont="1" applyFill="1" applyBorder="1" applyAlignment="1">
      <alignment horizontal="center" vertical="center"/>
    </xf>
    <xf numFmtId="10" fontId="57" fillId="0" borderId="6" xfId="0" applyNumberFormat="1" applyFont="1" applyBorder="1" applyAlignment="1">
      <alignment horizontal="center" wrapText="1"/>
    </xf>
    <xf numFmtId="2" fontId="57" fillId="0" borderId="0" xfId="92" applyNumberFormat="1" applyFont="1" applyFill="1" applyBorder="1"/>
    <xf numFmtId="173" fontId="57" fillId="0" borderId="0" xfId="92" applyNumberFormat="1" applyFont="1" applyFill="1" applyBorder="1"/>
    <xf numFmtId="4" fontId="57" fillId="0" borderId="0" xfId="92" applyNumberFormat="1" applyFont="1" applyFill="1" applyBorder="1"/>
    <xf numFmtId="2" fontId="57" fillId="0" borderId="0" xfId="92" applyNumberFormat="1" applyFont="1" applyFill="1" applyBorder="1" applyAlignment="1">
      <alignment horizontal="center"/>
    </xf>
    <xf numFmtId="0" fontId="56" fillId="0" borderId="5" xfId="92" applyFont="1" applyFill="1" applyBorder="1" applyAlignment="1">
      <alignment horizontal="center" vertical="center"/>
    </xf>
    <xf numFmtId="10" fontId="57" fillId="0" borderId="4" xfId="0" applyNumberFormat="1" applyFont="1" applyBorder="1" applyAlignment="1">
      <alignment horizontal="center" wrapText="1"/>
    </xf>
    <xf numFmtId="2" fontId="57" fillId="0" borderId="0" xfId="92" applyNumberFormat="1" applyFont="1" applyFill="1" applyBorder="1" applyAlignment="1">
      <alignment horizontal="right" wrapText="1"/>
    </xf>
    <xf numFmtId="0" fontId="56" fillId="0" borderId="5" xfId="92" applyFont="1" applyFill="1" applyBorder="1" applyAlignment="1">
      <alignment horizontal="center"/>
    </xf>
    <xf numFmtId="2" fontId="57" fillId="0" borderId="0" xfId="92" applyNumberFormat="1" applyFont="1" applyFill="1" applyBorder="1" applyAlignment="1">
      <alignment horizontal="right"/>
    </xf>
    <xf numFmtId="0" fontId="59" fillId="0" borderId="0" xfId="92" applyFont="1" applyFill="1" applyBorder="1"/>
    <xf numFmtId="10" fontId="57" fillId="0" borderId="0" xfId="92" applyNumberFormat="1" applyFont="1" applyFill="1" applyBorder="1" applyAlignment="1">
      <alignment horizontal="center"/>
    </xf>
    <xf numFmtId="0" fontId="63" fillId="0" borderId="0" xfId="92" applyFont="1" applyFill="1" applyAlignment="1">
      <alignment horizontal="left"/>
    </xf>
    <xf numFmtId="173" fontId="64" fillId="31" borderId="0" xfId="92" applyNumberFormat="1" applyFont="1" applyFill="1" applyAlignment="1">
      <alignment horizontal="center"/>
    </xf>
    <xf numFmtId="0" fontId="63" fillId="30" borderId="0" xfId="92" applyFont="1" applyFill="1" applyAlignment="1">
      <alignment horizontal="left"/>
    </xf>
    <xf numFmtId="173" fontId="59" fillId="30" borderId="0" xfId="92" applyNumberFormat="1" applyFont="1" applyFill="1" applyBorder="1" applyAlignment="1">
      <alignment horizontal="center"/>
    </xf>
    <xf numFmtId="0" fontId="59" fillId="30" borderId="0" xfId="92" applyFont="1" applyFill="1" applyBorder="1"/>
    <xf numFmtId="173" fontId="59" fillId="30" borderId="0" xfId="92" applyNumberFormat="1" applyFont="1" applyFill="1" applyBorder="1"/>
    <xf numFmtId="0" fontId="59" fillId="0" borderId="0" xfId="92" applyFont="1" applyFill="1" applyBorder="1" applyAlignment="1">
      <alignment horizontal="center"/>
    </xf>
    <xf numFmtId="173" fontId="59" fillId="0" borderId="0" xfId="92" applyNumberFormat="1" applyFont="1" applyFill="1" applyBorder="1" applyAlignment="1">
      <alignment horizontal="center"/>
    </xf>
    <xf numFmtId="0" fontId="60" fillId="0" borderId="0" xfId="92" applyFont="1" applyFill="1" applyBorder="1" applyAlignment="1">
      <alignment horizontal="center" wrapText="1"/>
    </xf>
    <xf numFmtId="1" fontId="60" fillId="0" borderId="8" xfId="92" applyNumberFormat="1" applyFont="1" applyFill="1" applyBorder="1" applyAlignment="1">
      <alignment horizontal="center"/>
    </xf>
    <xf numFmtId="1" fontId="60" fillId="0" borderId="7" xfId="92" applyNumberFormat="1" applyFont="1" applyFill="1" applyBorder="1" applyAlignment="1">
      <alignment horizontal="center"/>
    </xf>
    <xf numFmtId="1" fontId="60" fillId="0" borderId="6" xfId="92" applyNumberFormat="1" applyFont="1" applyFill="1" applyBorder="1" applyAlignment="1">
      <alignment horizontal="center"/>
    </xf>
    <xf numFmtId="173" fontId="57" fillId="0" borderId="10" xfId="92" applyNumberFormat="1" applyFont="1" applyFill="1" applyBorder="1" applyAlignment="1">
      <alignment horizontal="center"/>
    </xf>
    <xf numFmtId="4" fontId="57" fillId="0" borderId="35" xfId="92" applyNumberFormat="1" applyFont="1" applyFill="1" applyBorder="1" applyAlignment="1">
      <alignment horizontal="center"/>
    </xf>
    <xf numFmtId="4" fontId="57" fillId="0" borderId="22" xfId="92" applyNumberFormat="1" applyFont="1" applyFill="1" applyBorder="1" applyAlignment="1">
      <alignment horizontal="center"/>
    </xf>
    <xf numFmtId="4" fontId="57" fillId="0" borderId="19" xfId="92" applyNumberFormat="1" applyFont="1" applyFill="1" applyBorder="1" applyAlignment="1">
      <alignment horizontal="center"/>
    </xf>
    <xf numFmtId="173" fontId="57" fillId="0" borderId="45" xfId="92" applyNumberFormat="1" applyFont="1" applyFill="1" applyBorder="1" applyAlignment="1">
      <alignment horizontal="center"/>
    </xf>
    <xf numFmtId="4" fontId="57" fillId="0" borderId="43" xfId="92" applyNumberFormat="1" applyFont="1" applyFill="1" applyBorder="1" applyAlignment="1">
      <alignment horizontal="center"/>
    </xf>
    <xf numFmtId="4" fontId="57" fillId="0" borderId="38" xfId="92" applyNumberFormat="1" applyFont="1" applyFill="1" applyBorder="1" applyAlignment="1">
      <alignment horizontal="center"/>
    </xf>
    <xf numFmtId="4" fontId="57" fillId="0" borderId="39" xfId="92" applyNumberFormat="1" applyFont="1" applyFill="1" applyBorder="1" applyAlignment="1">
      <alignment horizontal="center"/>
    </xf>
    <xf numFmtId="173" fontId="57" fillId="0" borderId="46" xfId="92" applyNumberFormat="1" applyFont="1" applyFill="1" applyBorder="1" applyAlignment="1">
      <alignment horizontal="center"/>
    </xf>
    <xf numFmtId="4" fontId="57" fillId="0" borderId="44" xfId="92" applyNumberFormat="1" applyFont="1" applyFill="1" applyBorder="1" applyAlignment="1">
      <alignment horizontal="center"/>
    </xf>
    <xf numFmtId="4" fontId="57" fillId="0" borderId="41" xfId="92" applyNumberFormat="1" applyFont="1" applyFill="1" applyBorder="1" applyAlignment="1">
      <alignment horizontal="center"/>
    </xf>
    <xf numFmtId="4" fontId="57" fillId="0" borderId="42" xfId="92" applyNumberFormat="1" applyFont="1" applyFill="1" applyBorder="1" applyAlignment="1">
      <alignment horizontal="center"/>
    </xf>
    <xf numFmtId="4" fontId="57" fillId="0" borderId="35" xfId="1" applyNumberFormat="1" applyFont="1" applyFill="1" applyBorder="1" applyAlignment="1">
      <alignment horizontal="center"/>
    </xf>
    <xf numFmtId="4" fontId="57" fillId="0" borderId="22" xfId="1" applyNumberFormat="1" applyFont="1" applyFill="1" applyBorder="1" applyAlignment="1">
      <alignment horizontal="center"/>
    </xf>
    <xf numFmtId="4" fontId="57" fillId="0" borderId="19" xfId="1" applyNumberFormat="1" applyFont="1" applyFill="1" applyBorder="1" applyAlignment="1">
      <alignment horizontal="center"/>
    </xf>
    <xf numFmtId="4" fontId="57" fillId="0" borderId="44" xfId="1" applyNumberFormat="1" applyFont="1" applyFill="1" applyBorder="1" applyAlignment="1">
      <alignment horizontal="center"/>
    </xf>
    <xf numFmtId="4" fontId="57" fillId="0" borderId="41" xfId="1" applyNumberFormat="1" applyFont="1" applyFill="1" applyBorder="1" applyAlignment="1">
      <alignment horizontal="center"/>
    </xf>
    <xf numFmtId="4" fontId="57" fillId="0" borderId="42" xfId="1" applyNumberFormat="1" applyFont="1" applyFill="1" applyBorder="1" applyAlignment="1">
      <alignment horizontal="center"/>
    </xf>
    <xf numFmtId="0" fontId="60" fillId="0" borderId="0" xfId="92" applyFont="1" applyFill="1" applyAlignment="1">
      <alignment horizontal="center"/>
    </xf>
    <xf numFmtId="173" fontId="59" fillId="0" borderId="0" xfId="92" applyNumberFormat="1" applyFont="1" applyFill="1" applyAlignment="1">
      <alignment horizontal="left"/>
    </xf>
    <xf numFmtId="0" fontId="59" fillId="0" borderId="0" xfId="92" applyFont="1"/>
    <xf numFmtId="0" fontId="59" fillId="0" borderId="0" xfId="92" applyFont="1" applyAlignment="1">
      <alignment horizontal="center"/>
    </xf>
    <xf numFmtId="173" fontId="59" fillId="0" borderId="0" xfId="92" applyNumberFormat="1" applyFont="1" applyAlignment="1">
      <alignment horizontal="center"/>
    </xf>
    <xf numFmtId="173" fontId="59" fillId="0" borderId="0" xfId="92" applyNumberFormat="1" applyFont="1"/>
    <xf numFmtId="0" fontId="56" fillId="0" borderId="0" xfId="92" quotePrefix="1" applyFont="1" applyFill="1" applyAlignment="1">
      <alignment horizontal="center"/>
    </xf>
    <xf numFmtId="0" fontId="15" fillId="0" borderId="0" xfId="0" applyFont="1" applyAlignment="1">
      <alignment horizontal="right"/>
    </xf>
    <xf numFmtId="2" fontId="0" fillId="0" borderId="0" xfId="0" applyNumberFormat="1"/>
    <xf numFmtId="0" fontId="0" fillId="0" borderId="0" xfId="450" applyFont="1"/>
    <xf numFmtId="2" fontId="53" fillId="0" borderId="0" xfId="450" applyNumberFormat="1" applyFont="1" applyAlignment="1">
      <alignment horizontal="center"/>
    </xf>
    <xf numFmtId="2" fontId="53" fillId="0" borderId="0" xfId="450" applyNumberFormat="1" applyFont="1"/>
    <xf numFmtId="2" fontId="1" fillId="0" borderId="0" xfId="450" applyNumberFormat="1" applyAlignment="1">
      <alignment horizontal="center"/>
    </xf>
    <xf numFmtId="2" fontId="1" fillId="0" borderId="0" xfId="450" applyNumberFormat="1"/>
    <xf numFmtId="0" fontId="60" fillId="0" borderId="0" xfId="92" applyFont="1" applyFill="1" applyBorder="1" applyAlignment="1">
      <alignment horizontal="center" vertical="center" wrapText="1"/>
    </xf>
    <xf numFmtId="4" fontId="57" fillId="0" borderId="0" xfId="92" applyNumberFormat="1" applyFont="1" applyFill="1" applyBorder="1" applyAlignment="1">
      <alignment horizontal="center"/>
    </xf>
    <xf numFmtId="177" fontId="6" fillId="0" borderId="21" xfId="2" applyNumberFormat="1" applyFont="1" applyBorder="1" applyAlignment="1">
      <alignment horizontal="center"/>
    </xf>
    <xf numFmtId="164" fontId="6" fillId="0" borderId="0" xfId="1" applyNumberFormat="1" applyFont="1" applyAlignment="1">
      <alignment horizontal="left"/>
    </xf>
    <xf numFmtId="0" fontId="6" fillId="0" borderId="0" xfId="0" applyFont="1" applyAlignment="1">
      <alignment horizontal="left" shrinkToFit="1"/>
    </xf>
    <xf numFmtId="0" fontId="6" fillId="0" borderId="0" xfId="0" applyFont="1" applyFill="1" applyAlignment="1">
      <alignment horizontal="left" wrapText="1" shrinkToFit="1"/>
    </xf>
    <xf numFmtId="0" fontId="6" fillId="0" borderId="0" xfId="0" applyFont="1" applyAlignment="1">
      <alignment horizontal="left"/>
    </xf>
    <xf numFmtId="0" fontId="6" fillId="0" borderId="4" xfId="0" applyFont="1" applyBorder="1" applyAlignment="1">
      <alignment horizontal="left"/>
    </xf>
    <xf numFmtId="2" fontId="6" fillId="0" borderId="13" xfId="1" applyNumberFormat="1" applyFont="1" applyBorder="1" applyAlignment="1">
      <alignment horizontal="center"/>
    </xf>
    <xf numFmtId="10" fontId="57" fillId="0" borderId="0" xfId="1" applyNumberFormat="1" applyFont="1" applyAlignment="1">
      <alignment horizontal="center"/>
    </xf>
    <xf numFmtId="0" fontId="56" fillId="0" borderId="7" xfId="92" applyFont="1" applyFill="1" applyBorder="1" applyAlignment="1">
      <alignment horizontal="center"/>
    </xf>
    <xf numFmtId="10" fontId="57" fillId="0" borderId="7" xfId="92" applyNumberFormat="1" applyFont="1" applyFill="1" applyBorder="1" applyAlignment="1">
      <alignment horizontal="center"/>
    </xf>
    <xf numFmtId="2" fontId="6" fillId="0" borderId="42" xfId="1" applyNumberFormat="1" applyFont="1" applyBorder="1" applyAlignment="1">
      <alignment horizontal="center"/>
    </xf>
    <xf numFmtId="0" fontId="56" fillId="32" borderId="0" xfId="0" applyFont="1" applyFill="1" applyAlignment="1">
      <alignment horizontal="center"/>
    </xf>
    <xf numFmtId="177" fontId="17" fillId="4" borderId="0" xfId="451" applyNumberFormat="1" applyFont="1" applyFill="1">
      <alignment horizontal="center"/>
    </xf>
    <xf numFmtId="0" fontId="17" fillId="4" borderId="0" xfId="85" applyFont="1" applyFill="1" applyAlignment="1">
      <alignment horizontal="center"/>
    </xf>
    <xf numFmtId="177" fontId="6" fillId="0" borderId="41" xfId="2" applyNumberFormat="1" applyFont="1" applyBorder="1" applyAlignment="1">
      <alignment horizontal="center"/>
    </xf>
    <xf numFmtId="0" fontId="60" fillId="0" borderId="37" xfId="92" applyFont="1" applyFill="1" applyBorder="1" applyAlignment="1">
      <alignment horizontal="center" vertical="center" wrapText="1"/>
    </xf>
    <xf numFmtId="0" fontId="60" fillId="0" borderId="15" xfId="92" applyFont="1" applyFill="1" applyBorder="1" applyAlignment="1">
      <alignment horizontal="center" vertical="center" wrapText="1"/>
    </xf>
    <xf numFmtId="0" fontId="56" fillId="0" borderId="24" xfId="92" applyFont="1" applyFill="1" applyBorder="1" applyAlignment="1">
      <alignment horizontal="center" vertical="center"/>
    </xf>
    <xf numFmtId="0" fontId="56" fillId="0" borderId="36" xfId="92" applyFont="1" applyFill="1" applyBorder="1" applyAlignment="1">
      <alignment horizontal="center" vertical="center"/>
    </xf>
    <xf numFmtId="0" fontId="60" fillId="0" borderId="8" xfId="92" applyFont="1" applyFill="1" applyBorder="1" applyAlignment="1">
      <alignment horizontal="center" vertical="center" wrapText="1"/>
    </xf>
    <xf numFmtId="0" fontId="60" fillId="0" borderId="5" xfId="92" applyFont="1" applyFill="1" applyBorder="1" applyAlignment="1">
      <alignment horizontal="center" vertical="center" wrapText="1"/>
    </xf>
    <xf numFmtId="0" fontId="60" fillId="0" borderId="18" xfId="92" applyFont="1" applyFill="1" applyBorder="1" applyAlignment="1">
      <alignment horizontal="center" vertical="center" wrapText="1"/>
    </xf>
    <xf numFmtId="0" fontId="60" fillId="0" borderId="40" xfId="92" applyFont="1" applyFill="1" applyBorder="1" applyAlignment="1">
      <alignment horizontal="center" vertical="center" wrapText="1"/>
    </xf>
  </cellXfs>
  <cellStyles count="3171">
    <cellStyle name="Accent1 - 20%" xfId="27" xr:uid="{00000000-0005-0000-0000-000000000000}"/>
    <cellStyle name="Accent1 - 40%" xfId="28" xr:uid="{00000000-0005-0000-0000-000001000000}"/>
    <cellStyle name="Accent1 - 60%" xfId="29" xr:uid="{00000000-0005-0000-0000-000002000000}"/>
    <cellStyle name="Accent1 2" xfId="30" xr:uid="{00000000-0005-0000-0000-000003000000}"/>
    <cellStyle name="Accent1 3" xfId="31" xr:uid="{00000000-0005-0000-0000-000004000000}"/>
    <cellStyle name="Accent1 4" xfId="32" xr:uid="{00000000-0005-0000-0000-000005000000}"/>
    <cellStyle name="Accent1 5" xfId="105" xr:uid="{00000000-0005-0000-0000-000006000000}"/>
    <cellStyle name="Accent1 6" xfId="454" xr:uid="{00000000-0005-0000-0000-000007000000}"/>
    <cellStyle name="Accent1 7" xfId="472" xr:uid="{00000000-0005-0000-0000-000008000000}"/>
    <cellStyle name="Accent1 8" xfId="1335" xr:uid="{00000000-0005-0000-0000-000009000000}"/>
    <cellStyle name="Accent2 - 20%" xfId="33" xr:uid="{00000000-0005-0000-0000-00000A000000}"/>
    <cellStyle name="Accent2 - 40%" xfId="34" xr:uid="{00000000-0005-0000-0000-00000B000000}"/>
    <cellStyle name="Accent2 - 60%" xfId="35" xr:uid="{00000000-0005-0000-0000-00000C000000}"/>
    <cellStyle name="Accent2 2" xfId="36" xr:uid="{00000000-0005-0000-0000-00000D000000}"/>
    <cellStyle name="Accent2 3" xfId="37" xr:uid="{00000000-0005-0000-0000-00000E000000}"/>
    <cellStyle name="Accent2 4" xfId="38" xr:uid="{00000000-0005-0000-0000-00000F000000}"/>
    <cellStyle name="Accent2 5" xfId="106" xr:uid="{00000000-0005-0000-0000-000010000000}"/>
    <cellStyle name="Accent2 6" xfId="456" xr:uid="{00000000-0005-0000-0000-000011000000}"/>
    <cellStyle name="Accent2 7" xfId="471" xr:uid="{00000000-0005-0000-0000-000012000000}"/>
    <cellStyle name="Accent2 8" xfId="1334" xr:uid="{00000000-0005-0000-0000-000013000000}"/>
    <cellStyle name="Accent3 - 20%" xfId="39" xr:uid="{00000000-0005-0000-0000-000014000000}"/>
    <cellStyle name="Accent3 - 40%" xfId="40" xr:uid="{00000000-0005-0000-0000-000015000000}"/>
    <cellStyle name="Accent3 - 60%" xfId="41" xr:uid="{00000000-0005-0000-0000-000016000000}"/>
    <cellStyle name="Accent3 2" xfId="42" xr:uid="{00000000-0005-0000-0000-000017000000}"/>
    <cellStyle name="Accent3 3" xfId="43" xr:uid="{00000000-0005-0000-0000-000018000000}"/>
    <cellStyle name="Accent3 4" xfId="44" xr:uid="{00000000-0005-0000-0000-000019000000}"/>
    <cellStyle name="Accent3 5" xfId="107" xr:uid="{00000000-0005-0000-0000-00001A000000}"/>
    <cellStyle name="Accent3 6" xfId="458" xr:uid="{00000000-0005-0000-0000-00001B000000}"/>
    <cellStyle name="Accent3 7" xfId="470" xr:uid="{00000000-0005-0000-0000-00001C000000}"/>
    <cellStyle name="Accent3 8" xfId="1333" xr:uid="{00000000-0005-0000-0000-00001D000000}"/>
    <cellStyle name="Accent4 - 20%" xfId="45" xr:uid="{00000000-0005-0000-0000-00001E000000}"/>
    <cellStyle name="Accent4 - 40%" xfId="46" xr:uid="{00000000-0005-0000-0000-00001F000000}"/>
    <cellStyle name="Accent4 - 60%" xfId="47" xr:uid="{00000000-0005-0000-0000-000020000000}"/>
    <cellStyle name="Accent4 2" xfId="48" xr:uid="{00000000-0005-0000-0000-000021000000}"/>
    <cellStyle name="Accent4 3" xfId="49" xr:uid="{00000000-0005-0000-0000-000022000000}"/>
    <cellStyle name="Accent4 4" xfId="50" xr:uid="{00000000-0005-0000-0000-000023000000}"/>
    <cellStyle name="Accent4 5" xfId="108" xr:uid="{00000000-0005-0000-0000-000024000000}"/>
    <cellStyle name="Accent4 6" xfId="460" xr:uid="{00000000-0005-0000-0000-000025000000}"/>
    <cellStyle name="Accent4 7" xfId="469" xr:uid="{00000000-0005-0000-0000-000026000000}"/>
    <cellStyle name="Accent4 8" xfId="455" xr:uid="{00000000-0005-0000-0000-000027000000}"/>
    <cellStyle name="Accent5 - 20%" xfId="51" xr:uid="{00000000-0005-0000-0000-000028000000}"/>
    <cellStyle name="Accent5 - 40%" xfId="52" xr:uid="{00000000-0005-0000-0000-000029000000}"/>
    <cellStyle name="Accent5 - 60%" xfId="53" xr:uid="{00000000-0005-0000-0000-00002A000000}"/>
    <cellStyle name="Accent5 2" xfId="54" xr:uid="{00000000-0005-0000-0000-00002B000000}"/>
    <cellStyle name="Accent5 3" xfId="55" xr:uid="{00000000-0005-0000-0000-00002C000000}"/>
    <cellStyle name="Accent5 4" xfId="56" xr:uid="{00000000-0005-0000-0000-00002D000000}"/>
    <cellStyle name="Accent5 5" xfId="109" xr:uid="{00000000-0005-0000-0000-00002E000000}"/>
    <cellStyle name="Accent5 6" xfId="462" xr:uid="{00000000-0005-0000-0000-00002F000000}"/>
    <cellStyle name="Accent5 7" xfId="466" xr:uid="{00000000-0005-0000-0000-000030000000}"/>
    <cellStyle name="Accent5 8" xfId="459" xr:uid="{00000000-0005-0000-0000-000031000000}"/>
    <cellStyle name="Accent6 - 20%" xfId="57" xr:uid="{00000000-0005-0000-0000-000032000000}"/>
    <cellStyle name="Accent6 - 40%" xfId="58" xr:uid="{00000000-0005-0000-0000-000033000000}"/>
    <cellStyle name="Accent6 - 60%" xfId="59" xr:uid="{00000000-0005-0000-0000-000034000000}"/>
    <cellStyle name="Accent6 2" xfId="60" xr:uid="{00000000-0005-0000-0000-000035000000}"/>
    <cellStyle name="Accent6 3" xfId="61" xr:uid="{00000000-0005-0000-0000-000036000000}"/>
    <cellStyle name="Accent6 4" xfId="62" xr:uid="{00000000-0005-0000-0000-000037000000}"/>
    <cellStyle name="Accent6 5" xfId="110" xr:uid="{00000000-0005-0000-0000-000038000000}"/>
    <cellStyle name="Accent6 6" xfId="463" xr:uid="{00000000-0005-0000-0000-000039000000}"/>
    <cellStyle name="Accent6 7" xfId="464" xr:uid="{00000000-0005-0000-0000-00003A000000}"/>
    <cellStyle name="Accent6 8" xfId="461" xr:uid="{00000000-0005-0000-0000-00003B000000}"/>
    <cellStyle name="Bad 2" xfId="63" xr:uid="{00000000-0005-0000-0000-00003C000000}"/>
    <cellStyle name="Calculation" xfId="19" builtinId="22" customBuiltin="1"/>
    <cellStyle name="Calculation 2" xfId="24" xr:uid="{00000000-0005-0000-0000-00003E000000}"/>
    <cellStyle name="Calculation 2 2" xfId="64" xr:uid="{00000000-0005-0000-0000-00003F000000}"/>
    <cellStyle name="Calculation 3" xfId="65" xr:uid="{00000000-0005-0000-0000-000040000000}"/>
    <cellStyle name="Calculation 3 2" xfId="3149" xr:uid="{00000000-0005-0000-0000-000040000000}"/>
    <cellStyle name="Calculation 4" xfId="465" xr:uid="{00000000-0005-0000-0000-000041000000}"/>
    <cellStyle name="Check Cell 2" xfId="66" xr:uid="{00000000-0005-0000-0000-000042000000}"/>
    <cellStyle name="Comma" xfId="1" builtinId="3"/>
    <cellStyle name="Comma 2" xfId="4" xr:uid="{00000000-0005-0000-0000-000044000000}"/>
    <cellStyle name="Comma 2 2" xfId="67" xr:uid="{00000000-0005-0000-0000-000045000000}"/>
    <cellStyle name="Comma 2 3" xfId="111" xr:uid="{00000000-0005-0000-0000-000046000000}"/>
    <cellStyle name="Comma 2 3 2" xfId="3159" xr:uid="{00000000-0005-0000-0000-000046000000}"/>
    <cellStyle name="Comma 3" xfId="68" xr:uid="{00000000-0005-0000-0000-000047000000}"/>
    <cellStyle name="Comma 4" xfId="448" xr:uid="{00000000-0005-0000-0000-000048000000}"/>
    <cellStyle name="Comma0" xfId="9" xr:uid="{00000000-0005-0000-0000-000049000000}"/>
    <cellStyle name="Comma0 2" xfId="69" xr:uid="{00000000-0005-0000-0000-00004A000000}"/>
    <cellStyle name="Comma0 3" xfId="112" xr:uid="{00000000-0005-0000-0000-00004B000000}"/>
    <cellStyle name="Comma0 3 2" xfId="3160" xr:uid="{00000000-0005-0000-0000-00004B000000}"/>
    <cellStyle name="Currency" xfId="2" builtinId="4"/>
    <cellStyle name="Currency [0] 2" xfId="70" xr:uid="{00000000-0005-0000-0000-00004D000000}"/>
    <cellStyle name="Currency 2" xfId="5" xr:uid="{00000000-0005-0000-0000-00004E000000}"/>
    <cellStyle name="Currency 2 2" xfId="71" xr:uid="{00000000-0005-0000-0000-00004F000000}"/>
    <cellStyle name="Currency 2 3" xfId="114" xr:uid="{00000000-0005-0000-0000-000050000000}"/>
    <cellStyle name="Currency 2 3 2" xfId="3161" xr:uid="{00000000-0005-0000-0000-000050000000}"/>
    <cellStyle name="Currency 3" xfId="72" xr:uid="{00000000-0005-0000-0000-000051000000}"/>
    <cellStyle name="Currency 4" xfId="73" xr:uid="{00000000-0005-0000-0000-000052000000}"/>
    <cellStyle name="Currency 5" xfId="74" xr:uid="{00000000-0005-0000-0000-000053000000}"/>
    <cellStyle name="Currency 6" xfId="113" xr:uid="{00000000-0005-0000-0000-000054000000}"/>
    <cellStyle name="Currency 7" xfId="468" xr:uid="{00000000-0005-0000-0000-000055000000}"/>
    <cellStyle name="Currency 8" xfId="457" xr:uid="{00000000-0005-0000-0000-000056000000}"/>
    <cellStyle name="Currency 9" xfId="467" xr:uid="{00000000-0005-0000-0000-000057000000}"/>
    <cellStyle name="Currency0" xfId="10" xr:uid="{00000000-0005-0000-0000-000058000000}"/>
    <cellStyle name="Currency0 2" xfId="75" xr:uid="{00000000-0005-0000-0000-000059000000}"/>
    <cellStyle name="Currency0 3" xfId="115" xr:uid="{00000000-0005-0000-0000-00005A000000}"/>
    <cellStyle name="Currency0 3 2" xfId="3162" xr:uid="{00000000-0005-0000-0000-00005A000000}"/>
    <cellStyle name="Date" xfId="11" xr:uid="{00000000-0005-0000-0000-00005B000000}"/>
    <cellStyle name="Date 2" xfId="76" xr:uid="{00000000-0005-0000-0000-00005C000000}"/>
    <cellStyle name="Date 3" xfId="116" xr:uid="{00000000-0005-0000-0000-00005D000000}"/>
    <cellStyle name="Date 3 2" xfId="3163" xr:uid="{00000000-0005-0000-0000-00005D000000}"/>
    <cellStyle name="Dummy Number" xfId="20" xr:uid="{00000000-0005-0000-0000-00005E000000}"/>
    <cellStyle name="Dummy Number 2" xfId="77" xr:uid="{00000000-0005-0000-0000-00005F000000}"/>
    <cellStyle name="Explanatory Text 2" xfId="78" xr:uid="{00000000-0005-0000-0000-000060000000}"/>
    <cellStyle name="Fixed" xfId="12" xr:uid="{00000000-0005-0000-0000-000061000000}"/>
    <cellStyle name="Fixed 2" xfId="79" xr:uid="{00000000-0005-0000-0000-000062000000}"/>
    <cellStyle name="Fixed 3" xfId="117" xr:uid="{00000000-0005-0000-0000-000063000000}"/>
    <cellStyle name="Fixed 3 2" xfId="3164" xr:uid="{00000000-0005-0000-0000-000063000000}"/>
    <cellStyle name="Followed Hyperlink" xfId="22" builtinId="9" hidden="1"/>
    <cellStyle name="Followed Hyperlink" xfId="104"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2"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53"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0" builtinId="9" hidden="1"/>
    <cellStyle name="Followed Hyperlink" xfId="1641" builtinId="9" hidden="1"/>
    <cellStyle name="Followed Hyperlink" xfId="1642" builtinId="9" hidden="1"/>
    <cellStyle name="Followed Hyperlink" xfId="1643" builtinId="9" hidden="1"/>
    <cellStyle name="Followed Hyperlink" xfId="1644" builtinId="9" hidden="1"/>
    <cellStyle name="Followed Hyperlink" xfId="1645" builtinId="9" hidden="1"/>
    <cellStyle name="Followed Hyperlink" xfId="1646" builtinId="9" hidden="1"/>
    <cellStyle name="Followed Hyperlink" xfId="1647" builtinId="9" hidden="1"/>
    <cellStyle name="Followed Hyperlink" xfId="1648"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Followed Hyperlink" xfId="1701" builtinId="9" hidden="1"/>
    <cellStyle name="Followed Hyperlink" xfId="1702" builtinId="9" hidden="1"/>
    <cellStyle name="Followed Hyperlink" xfId="1703" builtinId="9" hidden="1"/>
    <cellStyle name="Followed Hyperlink" xfId="1704" builtinId="9" hidden="1"/>
    <cellStyle name="Followed Hyperlink" xfId="1705" builtinId="9" hidden="1"/>
    <cellStyle name="Followed Hyperlink" xfId="1706" builtinId="9" hidden="1"/>
    <cellStyle name="Followed Hyperlink" xfId="1707" builtinId="9" hidden="1"/>
    <cellStyle name="Followed Hyperlink" xfId="1708" builtinId="9" hidden="1"/>
    <cellStyle name="Followed Hyperlink" xfId="1709" builtinId="9" hidden="1"/>
    <cellStyle name="Followed Hyperlink" xfId="1710" builtinId="9" hidden="1"/>
    <cellStyle name="Followed Hyperlink" xfId="1711" builtinId="9" hidden="1"/>
    <cellStyle name="Followed Hyperlink" xfId="1712" builtinId="9" hidden="1"/>
    <cellStyle name="Followed Hyperlink" xfId="1713" builtinId="9" hidden="1"/>
    <cellStyle name="Followed Hyperlink" xfId="1714" builtinId="9" hidden="1"/>
    <cellStyle name="Followed Hyperlink" xfId="1715" builtinId="9" hidden="1"/>
    <cellStyle name="Followed Hyperlink" xfId="1716" builtinId="9" hidden="1"/>
    <cellStyle name="Followed Hyperlink" xfId="1717" builtinId="9" hidden="1"/>
    <cellStyle name="Followed Hyperlink" xfId="1718" builtinId="9" hidden="1"/>
    <cellStyle name="Followed Hyperlink" xfId="1719" builtinId="9" hidden="1"/>
    <cellStyle name="Followed Hyperlink" xfId="1720" builtinId="9" hidden="1"/>
    <cellStyle name="Followed Hyperlink" xfId="1721" builtinId="9" hidden="1"/>
    <cellStyle name="Followed Hyperlink" xfId="1722" builtinId="9" hidden="1"/>
    <cellStyle name="Followed Hyperlink" xfId="1723" builtinId="9" hidden="1"/>
    <cellStyle name="Followed Hyperlink" xfId="1724" builtinId="9" hidden="1"/>
    <cellStyle name="Followed Hyperlink" xfId="1725" builtinId="9" hidden="1"/>
    <cellStyle name="Followed Hyperlink" xfId="1726" builtinId="9" hidden="1"/>
    <cellStyle name="Followed Hyperlink" xfId="1727" builtinId="9" hidden="1"/>
    <cellStyle name="Followed Hyperlink" xfId="1728" builtinId="9" hidden="1"/>
    <cellStyle name="Followed Hyperlink" xfId="1729" builtinId="9" hidden="1"/>
    <cellStyle name="Followed Hyperlink" xfId="1730" builtinId="9" hidden="1"/>
    <cellStyle name="Followed Hyperlink" xfId="1731" builtinId="9" hidden="1"/>
    <cellStyle name="Followed Hyperlink" xfId="1732" builtinId="9" hidden="1"/>
    <cellStyle name="Followed Hyperlink" xfId="1733" builtinId="9" hidden="1"/>
    <cellStyle name="Followed Hyperlink" xfId="1734" builtinId="9" hidden="1"/>
    <cellStyle name="Followed Hyperlink" xfId="1735" builtinId="9" hidden="1"/>
    <cellStyle name="Followed Hyperlink" xfId="1736" builtinId="9" hidden="1"/>
    <cellStyle name="Followed Hyperlink" xfId="1737" builtinId="9" hidden="1"/>
    <cellStyle name="Followed Hyperlink" xfId="1738" builtinId="9" hidden="1"/>
    <cellStyle name="Followed Hyperlink" xfId="1739" builtinId="9" hidden="1"/>
    <cellStyle name="Followed Hyperlink" xfId="1740" builtinId="9" hidden="1"/>
    <cellStyle name="Followed Hyperlink" xfId="1741" builtinId="9" hidden="1"/>
    <cellStyle name="Followed Hyperlink" xfId="1742" builtinId="9" hidden="1"/>
    <cellStyle name="Followed Hyperlink" xfId="1743" builtinId="9" hidden="1"/>
    <cellStyle name="Followed Hyperlink" xfId="1744" builtinId="9" hidden="1"/>
    <cellStyle name="Followed Hyperlink" xfId="1745" builtinId="9" hidden="1"/>
    <cellStyle name="Followed Hyperlink" xfId="1746" builtinId="9" hidden="1"/>
    <cellStyle name="Followed Hyperlink" xfId="1747" builtinId="9" hidden="1"/>
    <cellStyle name="Followed Hyperlink" xfId="1748" builtinId="9" hidden="1"/>
    <cellStyle name="Followed Hyperlink" xfId="1749" builtinId="9" hidden="1"/>
    <cellStyle name="Followed Hyperlink" xfId="1750" builtinId="9" hidden="1"/>
    <cellStyle name="Followed Hyperlink" xfId="1751" builtinId="9" hidden="1"/>
    <cellStyle name="Followed Hyperlink" xfId="1752" builtinId="9" hidden="1"/>
    <cellStyle name="Followed Hyperlink" xfId="1753" builtinId="9" hidden="1"/>
    <cellStyle name="Followed Hyperlink" xfId="1754" builtinId="9" hidden="1"/>
    <cellStyle name="Followed Hyperlink" xfId="1755" builtinId="9" hidden="1"/>
    <cellStyle name="Followed Hyperlink" xfId="1756" builtinId="9" hidden="1"/>
    <cellStyle name="Followed Hyperlink" xfId="1757" builtinId="9" hidden="1"/>
    <cellStyle name="Followed Hyperlink" xfId="1758" builtinId="9" hidden="1"/>
    <cellStyle name="Followed Hyperlink" xfId="1759" builtinId="9" hidden="1"/>
    <cellStyle name="Followed Hyperlink" xfId="1760" builtinId="9" hidden="1"/>
    <cellStyle name="Followed Hyperlink" xfId="1761" builtinId="9" hidden="1"/>
    <cellStyle name="Followed Hyperlink" xfId="1762" builtinId="9" hidden="1"/>
    <cellStyle name="Followed Hyperlink" xfId="1763" builtinId="9" hidden="1"/>
    <cellStyle name="Followed Hyperlink" xfId="1764" builtinId="9" hidden="1"/>
    <cellStyle name="Followed Hyperlink" xfId="1765" builtinId="9" hidden="1"/>
    <cellStyle name="Followed Hyperlink" xfId="1766" builtinId="9" hidden="1"/>
    <cellStyle name="Followed Hyperlink" xfId="1767" builtinId="9" hidden="1"/>
    <cellStyle name="Followed Hyperlink" xfId="1768" builtinId="9" hidden="1"/>
    <cellStyle name="Followed Hyperlink" xfId="1769" builtinId="9" hidden="1"/>
    <cellStyle name="Followed Hyperlink" xfId="1770" builtinId="9" hidden="1"/>
    <cellStyle name="Followed Hyperlink" xfId="1771" builtinId="9" hidden="1"/>
    <cellStyle name="Followed Hyperlink" xfId="1772" builtinId="9" hidden="1"/>
    <cellStyle name="Followed Hyperlink" xfId="1773" builtinId="9" hidden="1"/>
    <cellStyle name="Followed Hyperlink" xfId="1774" builtinId="9" hidden="1"/>
    <cellStyle name="Followed Hyperlink" xfId="1775" builtinId="9" hidden="1"/>
    <cellStyle name="Followed Hyperlink" xfId="1776" builtinId="9" hidden="1"/>
    <cellStyle name="Followed Hyperlink" xfId="1777" builtinId="9" hidden="1"/>
    <cellStyle name="Followed Hyperlink" xfId="1778" builtinId="9" hidden="1"/>
    <cellStyle name="Followed Hyperlink" xfId="1779" builtinId="9" hidden="1"/>
    <cellStyle name="Followed Hyperlink" xfId="1780" builtinId="9" hidden="1"/>
    <cellStyle name="Followed Hyperlink" xfId="1781" builtinId="9" hidden="1"/>
    <cellStyle name="Followed Hyperlink" xfId="1782" builtinId="9" hidden="1"/>
    <cellStyle name="Followed Hyperlink" xfId="1783" builtinId="9" hidden="1"/>
    <cellStyle name="Followed Hyperlink" xfId="1784" builtinId="9" hidden="1"/>
    <cellStyle name="Followed Hyperlink" xfId="1785" builtinId="9" hidden="1"/>
    <cellStyle name="Followed Hyperlink" xfId="1786" builtinId="9" hidden="1"/>
    <cellStyle name="Followed Hyperlink" xfId="1787" builtinId="9" hidden="1"/>
    <cellStyle name="Followed Hyperlink" xfId="1788" builtinId="9" hidden="1"/>
    <cellStyle name="Followed Hyperlink" xfId="1789" builtinId="9" hidden="1"/>
    <cellStyle name="Followed Hyperlink" xfId="1790" builtinId="9" hidden="1"/>
    <cellStyle name="Followed Hyperlink" xfId="1791" builtinId="9" hidden="1"/>
    <cellStyle name="Followed Hyperlink" xfId="1792" builtinId="9" hidden="1"/>
    <cellStyle name="Followed Hyperlink" xfId="1793" builtinId="9" hidden="1"/>
    <cellStyle name="Followed Hyperlink" xfId="1794" builtinId="9" hidden="1"/>
    <cellStyle name="Followed Hyperlink" xfId="1795" builtinId="9" hidden="1"/>
    <cellStyle name="Followed Hyperlink" xfId="1796" builtinId="9" hidden="1"/>
    <cellStyle name="Followed Hyperlink" xfId="1797" builtinId="9" hidden="1"/>
    <cellStyle name="Followed Hyperlink" xfId="1798" builtinId="9" hidden="1"/>
    <cellStyle name="Followed Hyperlink" xfId="1799" builtinId="9" hidden="1"/>
    <cellStyle name="Followed Hyperlink" xfId="1800" builtinId="9" hidden="1"/>
    <cellStyle name="Followed Hyperlink" xfId="1801" builtinId="9" hidden="1"/>
    <cellStyle name="Followed Hyperlink" xfId="1802" builtinId="9" hidden="1"/>
    <cellStyle name="Followed Hyperlink" xfId="1803" builtinId="9" hidden="1"/>
    <cellStyle name="Followed Hyperlink" xfId="1804" builtinId="9" hidden="1"/>
    <cellStyle name="Followed Hyperlink" xfId="1805" builtinId="9" hidden="1"/>
    <cellStyle name="Followed Hyperlink" xfId="1806" builtinId="9" hidden="1"/>
    <cellStyle name="Followed Hyperlink" xfId="1807" builtinId="9" hidden="1"/>
    <cellStyle name="Followed Hyperlink" xfId="1808" builtinId="9" hidden="1"/>
    <cellStyle name="Followed Hyperlink" xfId="1809" builtinId="9" hidden="1"/>
    <cellStyle name="Followed Hyperlink" xfId="1810" builtinId="9" hidden="1"/>
    <cellStyle name="Followed Hyperlink" xfId="1811" builtinId="9" hidden="1"/>
    <cellStyle name="Followed Hyperlink" xfId="1812" builtinId="9" hidden="1"/>
    <cellStyle name="Followed Hyperlink" xfId="1813" builtinId="9" hidden="1"/>
    <cellStyle name="Followed Hyperlink" xfId="1814" builtinId="9" hidden="1"/>
    <cellStyle name="Followed Hyperlink" xfId="1815" builtinId="9" hidden="1"/>
    <cellStyle name="Followed Hyperlink" xfId="1816" builtinId="9" hidden="1"/>
    <cellStyle name="Followed Hyperlink" xfId="1817" builtinId="9" hidden="1"/>
    <cellStyle name="Followed Hyperlink" xfId="1818" builtinId="9" hidden="1"/>
    <cellStyle name="Followed Hyperlink" xfId="1819" builtinId="9" hidden="1"/>
    <cellStyle name="Followed Hyperlink" xfId="1820" builtinId="9" hidden="1"/>
    <cellStyle name="Followed Hyperlink" xfId="1821" builtinId="9" hidden="1"/>
    <cellStyle name="Followed Hyperlink" xfId="1822" builtinId="9" hidden="1"/>
    <cellStyle name="Followed Hyperlink" xfId="1823" builtinId="9" hidden="1"/>
    <cellStyle name="Followed Hyperlink" xfId="1824" builtinId="9" hidden="1"/>
    <cellStyle name="Followed Hyperlink" xfId="1825" builtinId="9" hidden="1"/>
    <cellStyle name="Followed Hyperlink" xfId="1826" builtinId="9" hidden="1"/>
    <cellStyle name="Followed Hyperlink" xfId="1827" builtinId="9" hidden="1"/>
    <cellStyle name="Followed Hyperlink" xfId="1828" builtinId="9" hidden="1"/>
    <cellStyle name="Followed Hyperlink" xfId="1829" builtinId="9" hidden="1"/>
    <cellStyle name="Followed Hyperlink" xfId="1830" builtinId="9" hidden="1"/>
    <cellStyle name="Followed Hyperlink" xfId="1831" builtinId="9" hidden="1"/>
    <cellStyle name="Followed Hyperlink" xfId="1832" builtinId="9" hidden="1"/>
    <cellStyle name="Followed Hyperlink" xfId="1833" builtinId="9" hidden="1"/>
    <cellStyle name="Followed Hyperlink" xfId="1834" builtinId="9" hidden="1"/>
    <cellStyle name="Followed Hyperlink" xfId="1835" builtinId="9" hidden="1"/>
    <cellStyle name="Followed Hyperlink" xfId="1836" builtinId="9" hidden="1"/>
    <cellStyle name="Followed Hyperlink" xfId="1837" builtinId="9" hidden="1"/>
    <cellStyle name="Followed Hyperlink" xfId="1838" builtinId="9" hidden="1"/>
    <cellStyle name="Followed Hyperlink" xfId="1839" builtinId="9" hidden="1"/>
    <cellStyle name="Followed Hyperlink" xfId="1840" builtinId="9" hidden="1"/>
    <cellStyle name="Followed Hyperlink" xfId="1841" builtinId="9" hidden="1"/>
    <cellStyle name="Followed Hyperlink" xfId="1842" builtinId="9" hidden="1"/>
    <cellStyle name="Followed Hyperlink" xfId="1843" builtinId="9" hidden="1"/>
    <cellStyle name="Followed Hyperlink" xfId="1844" builtinId="9" hidden="1"/>
    <cellStyle name="Followed Hyperlink" xfId="1845" builtinId="9" hidden="1"/>
    <cellStyle name="Followed Hyperlink" xfId="1846" builtinId="9" hidden="1"/>
    <cellStyle name="Followed Hyperlink" xfId="1847" builtinId="9" hidden="1"/>
    <cellStyle name="Followed Hyperlink" xfId="1848" builtinId="9" hidden="1"/>
    <cellStyle name="Followed Hyperlink" xfId="1849" builtinId="9" hidden="1"/>
    <cellStyle name="Followed Hyperlink" xfId="1850" builtinId="9" hidden="1"/>
    <cellStyle name="Followed Hyperlink" xfId="1851" builtinId="9" hidden="1"/>
    <cellStyle name="Followed Hyperlink" xfId="1852" builtinId="9" hidden="1"/>
    <cellStyle name="Followed Hyperlink" xfId="1853" builtinId="9" hidden="1"/>
    <cellStyle name="Followed Hyperlink" xfId="1854" builtinId="9" hidden="1"/>
    <cellStyle name="Followed Hyperlink" xfId="1855" builtinId="9" hidden="1"/>
    <cellStyle name="Followed Hyperlink" xfId="1856" builtinId="9" hidden="1"/>
    <cellStyle name="Followed Hyperlink" xfId="1857" builtinId="9" hidden="1"/>
    <cellStyle name="Followed Hyperlink" xfId="1858" builtinId="9" hidden="1"/>
    <cellStyle name="Followed Hyperlink" xfId="1859" builtinId="9" hidden="1"/>
    <cellStyle name="Followed Hyperlink" xfId="1860" builtinId="9" hidden="1"/>
    <cellStyle name="Followed Hyperlink" xfId="1861" builtinId="9" hidden="1"/>
    <cellStyle name="Followed Hyperlink" xfId="1862" builtinId="9" hidden="1"/>
    <cellStyle name="Followed Hyperlink" xfId="1863" builtinId="9" hidden="1"/>
    <cellStyle name="Followed Hyperlink" xfId="1864" builtinId="9" hidden="1"/>
    <cellStyle name="Followed Hyperlink" xfId="1865" builtinId="9" hidden="1"/>
    <cellStyle name="Followed Hyperlink" xfId="1866" builtinId="9" hidden="1"/>
    <cellStyle name="Followed Hyperlink" xfId="1867" builtinId="9" hidden="1"/>
    <cellStyle name="Followed Hyperlink" xfId="1868" builtinId="9" hidden="1"/>
    <cellStyle name="Followed Hyperlink" xfId="1869" builtinId="9" hidden="1"/>
    <cellStyle name="Followed Hyperlink" xfId="1870" builtinId="9" hidden="1"/>
    <cellStyle name="Followed Hyperlink" xfId="1871" builtinId="9" hidden="1"/>
    <cellStyle name="Followed Hyperlink" xfId="1872" builtinId="9" hidden="1"/>
    <cellStyle name="Followed Hyperlink" xfId="1873" builtinId="9" hidden="1"/>
    <cellStyle name="Followed Hyperlink" xfId="1874" builtinId="9" hidden="1"/>
    <cellStyle name="Followed Hyperlink" xfId="1875" builtinId="9" hidden="1"/>
    <cellStyle name="Followed Hyperlink" xfId="1876" builtinId="9" hidden="1"/>
    <cellStyle name="Followed Hyperlink" xfId="1877" builtinId="9" hidden="1"/>
    <cellStyle name="Followed Hyperlink" xfId="1878" builtinId="9" hidden="1"/>
    <cellStyle name="Followed Hyperlink" xfId="1879" builtinId="9" hidden="1"/>
    <cellStyle name="Followed Hyperlink" xfId="1880" builtinId="9" hidden="1"/>
    <cellStyle name="Followed Hyperlink" xfId="1881" builtinId="9" hidden="1"/>
    <cellStyle name="Followed Hyperlink" xfId="1882" builtinId="9" hidden="1"/>
    <cellStyle name="Followed Hyperlink" xfId="1883" builtinId="9" hidden="1"/>
    <cellStyle name="Followed Hyperlink" xfId="1884" builtinId="9" hidden="1"/>
    <cellStyle name="Followed Hyperlink" xfId="1885" builtinId="9" hidden="1"/>
    <cellStyle name="Followed Hyperlink" xfId="1886" builtinId="9" hidden="1"/>
    <cellStyle name="Followed Hyperlink" xfId="1887" builtinId="9" hidden="1"/>
    <cellStyle name="Followed Hyperlink" xfId="1888" builtinId="9" hidden="1"/>
    <cellStyle name="Followed Hyperlink" xfId="1889" builtinId="9" hidden="1"/>
    <cellStyle name="Followed Hyperlink" xfId="1890" builtinId="9" hidden="1"/>
    <cellStyle name="Followed Hyperlink" xfId="1891" builtinId="9" hidden="1"/>
    <cellStyle name="Followed Hyperlink" xfId="1892" builtinId="9" hidden="1"/>
    <cellStyle name="Followed Hyperlink" xfId="1893" builtinId="9" hidden="1"/>
    <cellStyle name="Followed Hyperlink" xfId="1894" builtinId="9" hidden="1"/>
    <cellStyle name="Followed Hyperlink" xfId="1895" builtinId="9" hidden="1"/>
    <cellStyle name="Followed Hyperlink" xfId="1896" builtinId="9" hidden="1"/>
    <cellStyle name="Followed Hyperlink" xfId="1897" builtinId="9" hidden="1"/>
    <cellStyle name="Followed Hyperlink" xfId="1898" builtinId="9" hidden="1"/>
    <cellStyle name="Followed Hyperlink" xfId="1899" builtinId="9" hidden="1"/>
    <cellStyle name="Followed Hyperlink" xfId="1900" builtinId="9" hidden="1"/>
    <cellStyle name="Followed Hyperlink" xfId="1901" builtinId="9" hidden="1"/>
    <cellStyle name="Followed Hyperlink" xfId="1902" builtinId="9" hidden="1"/>
    <cellStyle name="Followed Hyperlink" xfId="1903" builtinId="9" hidden="1"/>
    <cellStyle name="Followed Hyperlink" xfId="1904" builtinId="9" hidden="1"/>
    <cellStyle name="Followed Hyperlink" xfId="1905" builtinId="9" hidden="1"/>
    <cellStyle name="Followed Hyperlink" xfId="1906" builtinId="9" hidden="1"/>
    <cellStyle name="Followed Hyperlink" xfId="1907" builtinId="9" hidden="1"/>
    <cellStyle name="Followed Hyperlink" xfId="1908" builtinId="9" hidden="1"/>
    <cellStyle name="Followed Hyperlink" xfId="1909" builtinId="9" hidden="1"/>
    <cellStyle name="Followed Hyperlink" xfId="1910" builtinId="9" hidden="1"/>
    <cellStyle name="Followed Hyperlink" xfId="1911" builtinId="9" hidden="1"/>
    <cellStyle name="Followed Hyperlink" xfId="1912" builtinId="9" hidden="1"/>
    <cellStyle name="Followed Hyperlink" xfId="1913" builtinId="9" hidden="1"/>
    <cellStyle name="Followed Hyperlink" xfId="1914" builtinId="9" hidden="1"/>
    <cellStyle name="Followed Hyperlink" xfId="1915" builtinId="9" hidden="1"/>
    <cellStyle name="Followed Hyperlink" xfId="1916" builtinId="9" hidden="1"/>
    <cellStyle name="Followed Hyperlink" xfId="1917" builtinId="9" hidden="1"/>
    <cellStyle name="Followed Hyperlink" xfId="1918" builtinId="9" hidden="1"/>
    <cellStyle name="Followed Hyperlink" xfId="1919" builtinId="9" hidden="1"/>
    <cellStyle name="Followed Hyperlink" xfId="1920" builtinId="9" hidden="1"/>
    <cellStyle name="Followed Hyperlink" xfId="1921" builtinId="9" hidden="1"/>
    <cellStyle name="Followed Hyperlink" xfId="1922" builtinId="9" hidden="1"/>
    <cellStyle name="Followed Hyperlink" xfId="1923" builtinId="9" hidden="1"/>
    <cellStyle name="Followed Hyperlink" xfId="1924" builtinId="9" hidden="1"/>
    <cellStyle name="Followed Hyperlink" xfId="1925" builtinId="9" hidden="1"/>
    <cellStyle name="Followed Hyperlink" xfId="1926" builtinId="9" hidden="1"/>
    <cellStyle name="Followed Hyperlink" xfId="1927" builtinId="9" hidden="1"/>
    <cellStyle name="Followed Hyperlink" xfId="1928" builtinId="9" hidden="1"/>
    <cellStyle name="Followed Hyperlink" xfId="1929" builtinId="9" hidden="1"/>
    <cellStyle name="Followed Hyperlink" xfId="1930" builtinId="9" hidden="1"/>
    <cellStyle name="Followed Hyperlink" xfId="1931" builtinId="9" hidden="1"/>
    <cellStyle name="Followed Hyperlink" xfId="1932" builtinId="9" hidden="1"/>
    <cellStyle name="Followed Hyperlink" xfId="1933" builtinId="9" hidden="1"/>
    <cellStyle name="Followed Hyperlink" xfId="1934" builtinId="9" hidden="1"/>
    <cellStyle name="Followed Hyperlink" xfId="1935" builtinId="9" hidden="1"/>
    <cellStyle name="Followed Hyperlink" xfId="1936" builtinId="9" hidden="1"/>
    <cellStyle name="Followed Hyperlink" xfId="1937" builtinId="9" hidden="1"/>
    <cellStyle name="Followed Hyperlink" xfId="1938" builtinId="9" hidden="1"/>
    <cellStyle name="Followed Hyperlink" xfId="1939" builtinId="9" hidden="1"/>
    <cellStyle name="Followed Hyperlink" xfId="1940" builtinId="9" hidden="1"/>
    <cellStyle name="Followed Hyperlink" xfId="1941" builtinId="9" hidden="1"/>
    <cellStyle name="Followed Hyperlink" xfId="1942" builtinId="9" hidden="1"/>
    <cellStyle name="Followed Hyperlink" xfId="1943" builtinId="9" hidden="1"/>
    <cellStyle name="Followed Hyperlink" xfId="1944" builtinId="9" hidden="1"/>
    <cellStyle name="Followed Hyperlink" xfId="1945" builtinId="9" hidden="1"/>
    <cellStyle name="Followed Hyperlink" xfId="1946" builtinId="9" hidden="1"/>
    <cellStyle name="Followed Hyperlink" xfId="1947" builtinId="9" hidden="1"/>
    <cellStyle name="Followed Hyperlink" xfId="1948" builtinId="9" hidden="1"/>
    <cellStyle name="Followed Hyperlink" xfId="1949" builtinId="9" hidden="1"/>
    <cellStyle name="Followed Hyperlink" xfId="1950" builtinId="9" hidden="1"/>
    <cellStyle name="Followed Hyperlink" xfId="1951" builtinId="9" hidden="1"/>
    <cellStyle name="Followed Hyperlink" xfId="1952" builtinId="9" hidden="1"/>
    <cellStyle name="Followed Hyperlink" xfId="1953" builtinId="9" hidden="1"/>
    <cellStyle name="Followed Hyperlink" xfId="1954" builtinId="9" hidden="1"/>
    <cellStyle name="Followed Hyperlink" xfId="1955" builtinId="9" hidden="1"/>
    <cellStyle name="Followed Hyperlink" xfId="1956" builtinId="9" hidden="1"/>
    <cellStyle name="Followed Hyperlink" xfId="1957" builtinId="9" hidden="1"/>
    <cellStyle name="Followed Hyperlink" xfId="1958" builtinId="9" hidden="1"/>
    <cellStyle name="Followed Hyperlink" xfId="1959" builtinId="9" hidden="1"/>
    <cellStyle name="Followed Hyperlink" xfId="1960" builtinId="9" hidden="1"/>
    <cellStyle name="Followed Hyperlink" xfId="1961" builtinId="9" hidden="1"/>
    <cellStyle name="Followed Hyperlink" xfId="1962" builtinId="9" hidden="1"/>
    <cellStyle name="Followed Hyperlink" xfId="1963" builtinId="9" hidden="1"/>
    <cellStyle name="Followed Hyperlink" xfId="1964" builtinId="9" hidden="1"/>
    <cellStyle name="Followed Hyperlink" xfId="1965" builtinId="9" hidden="1"/>
    <cellStyle name="Followed Hyperlink" xfId="1966" builtinId="9" hidden="1"/>
    <cellStyle name="Followed Hyperlink" xfId="1967" builtinId="9" hidden="1"/>
    <cellStyle name="Followed Hyperlink" xfId="1968" builtinId="9" hidden="1"/>
    <cellStyle name="Followed Hyperlink" xfId="1969" builtinId="9" hidden="1"/>
    <cellStyle name="Followed Hyperlink" xfId="1970" builtinId="9" hidden="1"/>
    <cellStyle name="Followed Hyperlink" xfId="1971" builtinId="9" hidden="1"/>
    <cellStyle name="Followed Hyperlink" xfId="1972" builtinId="9" hidden="1"/>
    <cellStyle name="Followed Hyperlink" xfId="1973" builtinId="9" hidden="1"/>
    <cellStyle name="Followed Hyperlink" xfId="1974" builtinId="9" hidden="1"/>
    <cellStyle name="Followed Hyperlink" xfId="1975" builtinId="9" hidden="1"/>
    <cellStyle name="Followed Hyperlink" xfId="1976" builtinId="9" hidden="1"/>
    <cellStyle name="Followed Hyperlink" xfId="1977" builtinId="9" hidden="1"/>
    <cellStyle name="Followed Hyperlink" xfId="1978" builtinId="9" hidden="1"/>
    <cellStyle name="Followed Hyperlink" xfId="1979" builtinId="9" hidden="1"/>
    <cellStyle name="Followed Hyperlink" xfId="1980" builtinId="9" hidden="1"/>
    <cellStyle name="Followed Hyperlink" xfId="1981" builtinId="9" hidden="1"/>
    <cellStyle name="Followed Hyperlink" xfId="1982" builtinId="9" hidden="1"/>
    <cellStyle name="Followed Hyperlink" xfId="1983" builtinId="9" hidden="1"/>
    <cellStyle name="Followed Hyperlink" xfId="1984" builtinId="9" hidden="1"/>
    <cellStyle name="Followed Hyperlink" xfId="1985" builtinId="9" hidden="1"/>
    <cellStyle name="Followed Hyperlink" xfId="1986" builtinId="9" hidden="1"/>
    <cellStyle name="Followed Hyperlink" xfId="1987" builtinId="9" hidden="1"/>
    <cellStyle name="Followed Hyperlink" xfId="1988" builtinId="9" hidden="1"/>
    <cellStyle name="Followed Hyperlink" xfId="1989" builtinId="9" hidden="1"/>
    <cellStyle name="Followed Hyperlink" xfId="1990" builtinId="9" hidden="1"/>
    <cellStyle name="Followed Hyperlink" xfId="1991" builtinId="9" hidden="1"/>
    <cellStyle name="Followed Hyperlink" xfId="1992" builtinId="9" hidden="1"/>
    <cellStyle name="Followed Hyperlink" xfId="1993" builtinId="9" hidden="1"/>
    <cellStyle name="Followed Hyperlink" xfId="1994" builtinId="9" hidden="1"/>
    <cellStyle name="Followed Hyperlink" xfId="1995" builtinId="9" hidden="1"/>
    <cellStyle name="Followed Hyperlink" xfId="1996" builtinId="9" hidden="1"/>
    <cellStyle name="Followed Hyperlink" xfId="1997" builtinId="9" hidden="1"/>
    <cellStyle name="Followed Hyperlink" xfId="1998" builtinId="9" hidden="1"/>
    <cellStyle name="Followed Hyperlink" xfId="1999" builtinId="9" hidden="1"/>
    <cellStyle name="Followed Hyperlink" xfId="2000" builtinId="9" hidden="1"/>
    <cellStyle name="Followed Hyperlink" xfId="2001" builtinId="9" hidden="1"/>
    <cellStyle name="Followed Hyperlink" xfId="2002" builtinId="9" hidden="1"/>
    <cellStyle name="Followed Hyperlink" xfId="2003" builtinId="9" hidden="1"/>
    <cellStyle name="Followed Hyperlink" xfId="2004" builtinId="9" hidden="1"/>
    <cellStyle name="Followed Hyperlink" xfId="2005" builtinId="9" hidden="1"/>
    <cellStyle name="Followed Hyperlink" xfId="2006" builtinId="9" hidden="1"/>
    <cellStyle name="Followed Hyperlink" xfId="2007" builtinId="9" hidden="1"/>
    <cellStyle name="Followed Hyperlink" xfId="2008" builtinId="9" hidden="1"/>
    <cellStyle name="Followed Hyperlink" xfId="2009" builtinId="9" hidden="1"/>
    <cellStyle name="Followed Hyperlink" xfId="2010" builtinId="9" hidden="1"/>
    <cellStyle name="Followed Hyperlink" xfId="2011" builtinId="9" hidden="1"/>
    <cellStyle name="Followed Hyperlink" xfId="2012" builtinId="9" hidden="1"/>
    <cellStyle name="Followed Hyperlink" xfId="2013" builtinId="9" hidden="1"/>
    <cellStyle name="Followed Hyperlink" xfId="2014" builtinId="9" hidden="1"/>
    <cellStyle name="Followed Hyperlink" xfId="2015" builtinId="9" hidden="1"/>
    <cellStyle name="Followed Hyperlink" xfId="2016" builtinId="9" hidden="1"/>
    <cellStyle name="Followed Hyperlink" xfId="2017" builtinId="9" hidden="1"/>
    <cellStyle name="Followed Hyperlink" xfId="2018" builtinId="9" hidden="1"/>
    <cellStyle name="Followed Hyperlink" xfId="2019" builtinId="9" hidden="1"/>
    <cellStyle name="Followed Hyperlink" xfId="2020" builtinId="9" hidden="1"/>
    <cellStyle name="Followed Hyperlink" xfId="2021" builtinId="9" hidden="1"/>
    <cellStyle name="Followed Hyperlink" xfId="2022" builtinId="9" hidden="1"/>
    <cellStyle name="Followed Hyperlink" xfId="2023" builtinId="9" hidden="1"/>
    <cellStyle name="Followed Hyperlink" xfId="2024" builtinId="9" hidden="1"/>
    <cellStyle name="Followed Hyperlink" xfId="2025" builtinId="9" hidden="1"/>
    <cellStyle name="Followed Hyperlink" xfId="2026" builtinId="9" hidden="1"/>
    <cellStyle name="Followed Hyperlink" xfId="2027" builtinId="9" hidden="1"/>
    <cellStyle name="Followed Hyperlink" xfId="2028" builtinId="9" hidden="1"/>
    <cellStyle name="Followed Hyperlink" xfId="2029" builtinId="9" hidden="1"/>
    <cellStyle name="Followed Hyperlink" xfId="2030" builtinId="9" hidden="1"/>
    <cellStyle name="Followed Hyperlink" xfId="2031" builtinId="9" hidden="1"/>
    <cellStyle name="Followed Hyperlink" xfId="2032" builtinId="9" hidden="1"/>
    <cellStyle name="Followed Hyperlink" xfId="2033" builtinId="9" hidden="1"/>
    <cellStyle name="Followed Hyperlink" xfId="2034" builtinId="9" hidden="1"/>
    <cellStyle name="Followed Hyperlink" xfId="2035" builtinId="9" hidden="1"/>
    <cellStyle name="Followed Hyperlink" xfId="2036" builtinId="9" hidden="1"/>
    <cellStyle name="Followed Hyperlink" xfId="2037" builtinId="9" hidden="1"/>
    <cellStyle name="Followed Hyperlink" xfId="2038" builtinId="9" hidden="1"/>
    <cellStyle name="Followed Hyperlink" xfId="2039" builtinId="9" hidden="1"/>
    <cellStyle name="Followed Hyperlink" xfId="2040" builtinId="9" hidden="1"/>
    <cellStyle name="Followed Hyperlink" xfId="2041" builtinId="9" hidden="1"/>
    <cellStyle name="Followed Hyperlink" xfId="2042" builtinId="9" hidden="1"/>
    <cellStyle name="Followed Hyperlink" xfId="2043" builtinId="9" hidden="1"/>
    <cellStyle name="Followed Hyperlink" xfId="2044" builtinId="9" hidden="1"/>
    <cellStyle name="Followed Hyperlink" xfId="2045" builtinId="9" hidden="1"/>
    <cellStyle name="Followed Hyperlink" xfId="2046" builtinId="9" hidden="1"/>
    <cellStyle name="Followed Hyperlink" xfId="2047" builtinId="9" hidden="1"/>
    <cellStyle name="Followed Hyperlink" xfId="2048" builtinId="9" hidden="1"/>
    <cellStyle name="Followed Hyperlink" xfId="2049" builtinId="9" hidden="1"/>
    <cellStyle name="Followed Hyperlink" xfId="2050" builtinId="9" hidden="1"/>
    <cellStyle name="Followed Hyperlink" xfId="2051" builtinId="9" hidden="1"/>
    <cellStyle name="Followed Hyperlink" xfId="2052" builtinId="9" hidden="1"/>
    <cellStyle name="Followed Hyperlink" xfId="2053" builtinId="9" hidden="1"/>
    <cellStyle name="Followed Hyperlink" xfId="2054" builtinId="9" hidden="1"/>
    <cellStyle name="Followed Hyperlink" xfId="2055" builtinId="9" hidden="1"/>
    <cellStyle name="Followed Hyperlink" xfId="2056" builtinId="9" hidden="1"/>
    <cellStyle name="Followed Hyperlink" xfId="2057" builtinId="9" hidden="1"/>
    <cellStyle name="Followed Hyperlink" xfId="2058" builtinId="9" hidden="1"/>
    <cellStyle name="Followed Hyperlink" xfId="2059" builtinId="9" hidden="1"/>
    <cellStyle name="Followed Hyperlink" xfId="2060" builtinId="9" hidden="1"/>
    <cellStyle name="Followed Hyperlink" xfId="2061" builtinId="9" hidden="1"/>
    <cellStyle name="Followed Hyperlink" xfId="2062" builtinId="9" hidden="1"/>
    <cellStyle name="Followed Hyperlink" xfId="2063" builtinId="9" hidden="1"/>
    <cellStyle name="Followed Hyperlink" xfId="2064" builtinId="9" hidden="1"/>
    <cellStyle name="Followed Hyperlink" xfId="2065" builtinId="9" hidden="1"/>
    <cellStyle name="Followed Hyperlink" xfId="2066" builtinId="9" hidden="1"/>
    <cellStyle name="Followed Hyperlink" xfId="2067" builtinId="9" hidden="1"/>
    <cellStyle name="Followed Hyperlink" xfId="2068" builtinId="9" hidden="1"/>
    <cellStyle name="Followed Hyperlink" xfId="2069" builtinId="9" hidden="1"/>
    <cellStyle name="Followed Hyperlink" xfId="2070" builtinId="9" hidden="1"/>
    <cellStyle name="Followed Hyperlink" xfId="2071" builtinId="9" hidden="1"/>
    <cellStyle name="Followed Hyperlink" xfId="2072" builtinId="9" hidden="1"/>
    <cellStyle name="Followed Hyperlink" xfId="2073" builtinId="9" hidden="1"/>
    <cellStyle name="Followed Hyperlink" xfId="2074" builtinId="9" hidden="1"/>
    <cellStyle name="Followed Hyperlink" xfId="2075" builtinId="9" hidden="1"/>
    <cellStyle name="Followed Hyperlink" xfId="2076" builtinId="9" hidden="1"/>
    <cellStyle name="Followed Hyperlink" xfId="2077" builtinId="9" hidden="1"/>
    <cellStyle name="Followed Hyperlink" xfId="2078" builtinId="9" hidden="1"/>
    <cellStyle name="Followed Hyperlink" xfId="2079" builtinId="9" hidden="1"/>
    <cellStyle name="Followed Hyperlink" xfId="2080" builtinId="9" hidden="1"/>
    <cellStyle name="Followed Hyperlink" xfId="2081" builtinId="9" hidden="1"/>
    <cellStyle name="Followed Hyperlink" xfId="2082" builtinId="9" hidden="1"/>
    <cellStyle name="Followed Hyperlink" xfId="2083" builtinId="9" hidden="1"/>
    <cellStyle name="Followed Hyperlink" xfId="2084" builtinId="9" hidden="1"/>
    <cellStyle name="Followed Hyperlink" xfId="2085" builtinId="9" hidden="1"/>
    <cellStyle name="Followed Hyperlink" xfId="2086" builtinId="9" hidden="1"/>
    <cellStyle name="Followed Hyperlink" xfId="2087" builtinId="9" hidden="1"/>
    <cellStyle name="Followed Hyperlink" xfId="2088" builtinId="9" hidden="1"/>
    <cellStyle name="Followed Hyperlink" xfId="2089" builtinId="9" hidden="1"/>
    <cellStyle name="Followed Hyperlink" xfId="2090" builtinId="9" hidden="1"/>
    <cellStyle name="Followed Hyperlink" xfId="2091" builtinId="9" hidden="1"/>
    <cellStyle name="Followed Hyperlink" xfId="2092" builtinId="9" hidden="1"/>
    <cellStyle name="Followed Hyperlink" xfId="2093" builtinId="9" hidden="1"/>
    <cellStyle name="Followed Hyperlink" xfId="2094" builtinId="9" hidden="1"/>
    <cellStyle name="Followed Hyperlink" xfId="2095" builtinId="9" hidden="1"/>
    <cellStyle name="Followed Hyperlink" xfId="2096" builtinId="9" hidden="1"/>
    <cellStyle name="Followed Hyperlink" xfId="2097" builtinId="9" hidden="1"/>
    <cellStyle name="Followed Hyperlink" xfId="2098" builtinId="9" hidden="1"/>
    <cellStyle name="Followed Hyperlink" xfId="2099" builtinId="9" hidden="1"/>
    <cellStyle name="Followed Hyperlink" xfId="2100" builtinId="9" hidden="1"/>
    <cellStyle name="Followed Hyperlink" xfId="2101" builtinId="9" hidden="1"/>
    <cellStyle name="Followed Hyperlink" xfId="2102" builtinId="9" hidden="1"/>
    <cellStyle name="Followed Hyperlink" xfId="2103" builtinId="9" hidden="1"/>
    <cellStyle name="Followed Hyperlink" xfId="2104" builtinId="9" hidden="1"/>
    <cellStyle name="Followed Hyperlink" xfId="2105" builtinId="9" hidden="1"/>
    <cellStyle name="Followed Hyperlink" xfId="2106" builtinId="9" hidden="1"/>
    <cellStyle name="Followed Hyperlink" xfId="2107" builtinId="9" hidden="1"/>
    <cellStyle name="Followed Hyperlink" xfId="2108" builtinId="9" hidden="1"/>
    <cellStyle name="Followed Hyperlink" xfId="2109" builtinId="9" hidden="1"/>
    <cellStyle name="Followed Hyperlink" xfId="2110" builtinId="9" hidden="1"/>
    <cellStyle name="Followed Hyperlink" xfId="2111" builtinId="9" hidden="1"/>
    <cellStyle name="Followed Hyperlink" xfId="2112" builtinId="9" hidden="1"/>
    <cellStyle name="Followed Hyperlink" xfId="2113" builtinId="9" hidden="1"/>
    <cellStyle name="Followed Hyperlink" xfId="2114" builtinId="9" hidden="1"/>
    <cellStyle name="Followed Hyperlink" xfId="2115" builtinId="9" hidden="1"/>
    <cellStyle name="Followed Hyperlink" xfId="2116" builtinId="9" hidden="1"/>
    <cellStyle name="Followed Hyperlink" xfId="2117" builtinId="9" hidden="1"/>
    <cellStyle name="Followed Hyperlink" xfId="2118" builtinId="9" hidden="1"/>
    <cellStyle name="Followed Hyperlink" xfId="2119" builtinId="9" hidden="1"/>
    <cellStyle name="Followed Hyperlink" xfId="2120" builtinId="9" hidden="1"/>
    <cellStyle name="Followed Hyperlink" xfId="2121" builtinId="9" hidden="1"/>
    <cellStyle name="Followed Hyperlink" xfId="2122" builtinId="9" hidden="1"/>
    <cellStyle name="Followed Hyperlink" xfId="2123" builtinId="9" hidden="1"/>
    <cellStyle name="Followed Hyperlink" xfId="2124" builtinId="9" hidden="1"/>
    <cellStyle name="Followed Hyperlink" xfId="2125" builtinId="9" hidden="1"/>
    <cellStyle name="Followed Hyperlink" xfId="2126" builtinId="9" hidden="1"/>
    <cellStyle name="Followed Hyperlink" xfId="2127" builtinId="9" hidden="1"/>
    <cellStyle name="Followed Hyperlink" xfId="2128" builtinId="9" hidden="1"/>
    <cellStyle name="Followed Hyperlink" xfId="2129" builtinId="9" hidden="1"/>
    <cellStyle name="Followed Hyperlink" xfId="2130" builtinId="9" hidden="1"/>
    <cellStyle name="Followed Hyperlink" xfId="2131" builtinId="9" hidden="1"/>
    <cellStyle name="Followed Hyperlink" xfId="2132" builtinId="9" hidden="1"/>
    <cellStyle name="Followed Hyperlink" xfId="2133" builtinId="9" hidden="1"/>
    <cellStyle name="Followed Hyperlink" xfId="2134" builtinId="9" hidden="1"/>
    <cellStyle name="Followed Hyperlink" xfId="2135" builtinId="9" hidden="1"/>
    <cellStyle name="Followed Hyperlink" xfId="2136" builtinId="9" hidden="1"/>
    <cellStyle name="Followed Hyperlink" xfId="2137" builtinId="9" hidden="1"/>
    <cellStyle name="Followed Hyperlink" xfId="2138" builtinId="9" hidden="1"/>
    <cellStyle name="Followed Hyperlink" xfId="2139" builtinId="9" hidden="1"/>
    <cellStyle name="Followed Hyperlink" xfId="2140" builtinId="9" hidden="1"/>
    <cellStyle name="Followed Hyperlink" xfId="2141" builtinId="9" hidden="1"/>
    <cellStyle name="Followed Hyperlink" xfId="2142" builtinId="9" hidden="1"/>
    <cellStyle name="Followed Hyperlink" xfId="2143" builtinId="9" hidden="1"/>
    <cellStyle name="Followed Hyperlink" xfId="2144" builtinId="9" hidden="1"/>
    <cellStyle name="Followed Hyperlink" xfId="2145" builtinId="9" hidden="1"/>
    <cellStyle name="Followed Hyperlink" xfId="2146" builtinId="9" hidden="1"/>
    <cellStyle name="Followed Hyperlink" xfId="2147" builtinId="9" hidden="1"/>
    <cellStyle name="Followed Hyperlink" xfId="2148" builtinId="9" hidden="1"/>
    <cellStyle name="Followed Hyperlink" xfId="2149" builtinId="9" hidden="1"/>
    <cellStyle name="Followed Hyperlink" xfId="2150" builtinId="9" hidden="1"/>
    <cellStyle name="Followed Hyperlink" xfId="2151" builtinId="9" hidden="1"/>
    <cellStyle name="Followed Hyperlink" xfId="2152" builtinId="9" hidden="1"/>
    <cellStyle name="Followed Hyperlink" xfId="2153" builtinId="9" hidden="1"/>
    <cellStyle name="Followed Hyperlink" xfId="2154" builtinId="9" hidden="1"/>
    <cellStyle name="Followed Hyperlink" xfId="2155" builtinId="9" hidden="1"/>
    <cellStyle name="Followed Hyperlink" xfId="2156" builtinId="9" hidden="1"/>
    <cellStyle name="Followed Hyperlink" xfId="2157" builtinId="9" hidden="1"/>
    <cellStyle name="Followed Hyperlink" xfId="2158" builtinId="9" hidden="1"/>
    <cellStyle name="Followed Hyperlink" xfId="2159" builtinId="9" hidden="1"/>
    <cellStyle name="Followed Hyperlink" xfId="2160" builtinId="9" hidden="1"/>
    <cellStyle name="Followed Hyperlink" xfId="2161" builtinId="9" hidden="1"/>
    <cellStyle name="Followed Hyperlink" xfId="2162" builtinId="9" hidden="1"/>
    <cellStyle name="Followed Hyperlink" xfId="2163" builtinId="9" hidden="1"/>
    <cellStyle name="Followed Hyperlink" xfId="2164" builtinId="9" hidden="1"/>
    <cellStyle name="Followed Hyperlink" xfId="2165" builtinId="9" hidden="1"/>
    <cellStyle name="Followed Hyperlink" xfId="2166" builtinId="9" hidden="1"/>
    <cellStyle name="Followed Hyperlink" xfId="2167" builtinId="9" hidden="1"/>
    <cellStyle name="Followed Hyperlink" xfId="2168" builtinId="9" hidden="1"/>
    <cellStyle name="Followed Hyperlink" xfId="2169" builtinId="9" hidden="1"/>
    <cellStyle name="Followed Hyperlink" xfId="2170" builtinId="9" hidden="1"/>
    <cellStyle name="Followed Hyperlink" xfId="2171" builtinId="9" hidden="1"/>
    <cellStyle name="Followed Hyperlink" xfId="2172" builtinId="9" hidden="1"/>
    <cellStyle name="Followed Hyperlink" xfId="2173" builtinId="9" hidden="1"/>
    <cellStyle name="Followed Hyperlink" xfId="2174" builtinId="9" hidden="1"/>
    <cellStyle name="Followed Hyperlink" xfId="2175" builtinId="9" hidden="1"/>
    <cellStyle name="Followed Hyperlink" xfId="2176" builtinId="9" hidden="1"/>
    <cellStyle name="Followed Hyperlink" xfId="2177" builtinId="9" hidden="1"/>
    <cellStyle name="Followed Hyperlink" xfId="2178" builtinId="9" hidden="1"/>
    <cellStyle name="Followed Hyperlink" xfId="2179" builtinId="9" hidden="1"/>
    <cellStyle name="Followed Hyperlink" xfId="2180" builtinId="9" hidden="1"/>
    <cellStyle name="Followed Hyperlink" xfId="2181" builtinId="9" hidden="1"/>
    <cellStyle name="Followed Hyperlink" xfId="2182" builtinId="9" hidden="1"/>
    <cellStyle name="Followed Hyperlink" xfId="2183" builtinId="9" hidden="1"/>
    <cellStyle name="Followed Hyperlink" xfId="2184" builtinId="9" hidden="1"/>
    <cellStyle name="Followed Hyperlink" xfId="2185" builtinId="9" hidden="1"/>
    <cellStyle name="Followed Hyperlink" xfId="2186" builtinId="9" hidden="1"/>
    <cellStyle name="Followed Hyperlink" xfId="2187" builtinId="9" hidden="1"/>
    <cellStyle name="Followed Hyperlink" xfId="2188" builtinId="9" hidden="1"/>
    <cellStyle name="Followed Hyperlink" xfId="2189" builtinId="9" hidden="1"/>
    <cellStyle name="Followed Hyperlink" xfId="2190" builtinId="9" hidden="1"/>
    <cellStyle name="Followed Hyperlink" xfId="2191" builtinId="9" hidden="1"/>
    <cellStyle name="Followed Hyperlink" xfId="2192" builtinId="9" hidden="1"/>
    <cellStyle name="Followed Hyperlink" xfId="2193" builtinId="9" hidden="1"/>
    <cellStyle name="Followed Hyperlink" xfId="2194" builtinId="9" hidden="1"/>
    <cellStyle name="Followed Hyperlink" xfId="2195" builtinId="9" hidden="1"/>
    <cellStyle name="Followed Hyperlink" xfId="2196" builtinId="9" hidden="1"/>
    <cellStyle name="Followed Hyperlink" xfId="2197" builtinId="9" hidden="1"/>
    <cellStyle name="Followed Hyperlink" xfId="2198" builtinId="9" hidden="1"/>
    <cellStyle name="Followed Hyperlink" xfId="2199" builtinId="9" hidden="1"/>
    <cellStyle name="Followed Hyperlink" xfId="2200" builtinId="9" hidden="1"/>
    <cellStyle name="Followed Hyperlink" xfId="2201" builtinId="9" hidden="1"/>
    <cellStyle name="Followed Hyperlink" xfId="2202" builtinId="9" hidden="1"/>
    <cellStyle name="Followed Hyperlink" xfId="2203" builtinId="9" hidden="1"/>
    <cellStyle name="Followed Hyperlink" xfId="2204" builtinId="9" hidden="1"/>
    <cellStyle name="Followed Hyperlink" xfId="2205" builtinId="9" hidden="1"/>
    <cellStyle name="Followed Hyperlink" xfId="2206" builtinId="9" hidden="1"/>
    <cellStyle name="Followed Hyperlink" xfId="2207" builtinId="9" hidden="1"/>
    <cellStyle name="Followed Hyperlink" xfId="2208" builtinId="9" hidden="1"/>
    <cellStyle name="Followed Hyperlink" xfId="2209" builtinId="9" hidden="1"/>
    <cellStyle name="Followed Hyperlink" xfId="2210" builtinId="9" hidden="1"/>
    <cellStyle name="Followed Hyperlink" xfId="2211" builtinId="9" hidden="1"/>
    <cellStyle name="Followed Hyperlink" xfId="2212" builtinId="9" hidden="1"/>
    <cellStyle name="Followed Hyperlink" xfId="2213" builtinId="9" hidden="1"/>
    <cellStyle name="Followed Hyperlink" xfId="2214" builtinId="9" hidden="1"/>
    <cellStyle name="Followed Hyperlink" xfId="2215" builtinId="9" hidden="1"/>
    <cellStyle name="Followed Hyperlink" xfId="2216" builtinId="9" hidden="1"/>
    <cellStyle name="Followed Hyperlink" xfId="2217" builtinId="9" hidden="1"/>
    <cellStyle name="Followed Hyperlink" xfId="2218" builtinId="9" hidden="1"/>
    <cellStyle name="Followed Hyperlink" xfId="2219" builtinId="9" hidden="1"/>
    <cellStyle name="Followed Hyperlink" xfId="2220" builtinId="9" hidden="1"/>
    <cellStyle name="Followed Hyperlink" xfId="2221" builtinId="9" hidden="1"/>
    <cellStyle name="Followed Hyperlink" xfId="2222" builtinId="9" hidden="1"/>
    <cellStyle name="Followed Hyperlink" xfId="2223" builtinId="9" hidden="1"/>
    <cellStyle name="Followed Hyperlink" xfId="2224" builtinId="9" hidden="1"/>
    <cellStyle name="Followed Hyperlink" xfId="2225" builtinId="9" hidden="1"/>
    <cellStyle name="Followed Hyperlink" xfId="2226" builtinId="9" hidden="1"/>
    <cellStyle name="Followed Hyperlink" xfId="2227" builtinId="9" hidden="1"/>
    <cellStyle name="Followed Hyperlink" xfId="2228" builtinId="9" hidden="1"/>
    <cellStyle name="Followed Hyperlink" xfId="2229" builtinId="9" hidden="1"/>
    <cellStyle name="Followed Hyperlink" xfId="2230" builtinId="9" hidden="1"/>
    <cellStyle name="Followed Hyperlink" xfId="2231" builtinId="9" hidden="1"/>
    <cellStyle name="Followed Hyperlink" xfId="2232" builtinId="9" hidden="1"/>
    <cellStyle name="Followed Hyperlink" xfId="2233" builtinId="9" hidden="1"/>
    <cellStyle name="Followed Hyperlink" xfId="2234" builtinId="9" hidden="1"/>
    <cellStyle name="Followed Hyperlink" xfId="2235" builtinId="9" hidden="1"/>
    <cellStyle name="Followed Hyperlink" xfId="2236" builtinId="9" hidden="1"/>
    <cellStyle name="Followed Hyperlink" xfId="2237" builtinId="9" hidden="1"/>
    <cellStyle name="Followed Hyperlink" xfId="2238" builtinId="9" hidden="1"/>
    <cellStyle name="Followed Hyperlink" xfId="2239" builtinId="9" hidden="1"/>
    <cellStyle name="Followed Hyperlink" xfId="2240" builtinId="9" hidden="1"/>
    <cellStyle name="Followed Hyperlink" xfId="2241" builtinId="9" hidden="1"/>
    <cellStyle name="Followed Hyperlink" xfId="2242" builtinId="9" hidden="1"/>
    <cellStyle name="Followed Hyperlink" xfId="2243" builtinId="9" hidden="1"/>
    <cellStyle name="Followed Hyperlink" xfId="2244" builtinId="9" hidden="1"/>
    <cellStyle name="Followed Hyperlink" xfId="2245" builtinId="9" hidden="1"/>
    <cellStyle name="Followed Hyperlink" xfId="2246" builtinId="9" hidden="1"/>
    <cellStyle name="Followed Hyperlink" xfId="2247" builtinId="9" hidden="1"/>
    <cellStyle name="Followed Hyperlink" xfId="2248" builtinId="9" hidden="1"/>
    <cellStyle name="Followed Hyperlink" xfId="2249" builtinId="9" hidden="1"/>
    <cellStyle name="Followed Hyperlink" xfId="2250" builtinId="9" hidden="1"/>
    <cellStyle name="Followed Hyperlink" xfId="2251" builtinId="9" hidden="1"/>
    <cellStyle name="Followed Hyperlink" xfId="2252" builtinId="9" hidden="1"/>
    <cellStyle name="Followed Hyperlink" xfId="2253" builtinId="9" hidden="1"/>
    <cellStyle name="Followed Hyperlink" xfId="2254" builtinId="9" hidden="1"/>
    <cellStyle name="Followed Hyperlink" xfId="2255" builtinId="9" hidden="1"/>
    <cellStyle name="Followed Hyperlink" xfId="2256" builtinId="9" hidden="1"/>
    <cellStyle name="Followed Hyperlink" xfId="2257" builtinId="9" hidden="1"/>
    <cellStyle name="Followed Hyperlink" xfId="2258" builtinId="9" hidden="1"/>
    <cellStyle name="Followed Hyperlink" xfId="2259" builtinId="9" hidden="1"/>
    <cellStyle name="Followed Hyperlink" xfId="2260" builtinId="9" hidden="1"/>
    <cellStyle name="Followed Hyperlink" xfId="2261" builtinId="9" hidden="1"/>
    <cellStyle name="Followed Hyperlink" xfId="2262" builtinId="9" hidden="1"/>
    <cellStyle name="Followed Hyperlink" xfId="2263" builtinId="9" hidden="1"/>
    <cellStyle name="Followed Hyperlink" xfId="2264" builtinId="9" hidden="1"/>
    <cellStyle name="Followed Hyperlink" xfId="2265" builtinId="9" hidden="1"/>
    <cellStyle name="Followed Hyperlink" xfId="2266" builtinId="9" hidden="1"/>
    <cellStyle name="Followed Hyperlink" xfId="2267" builtinId="9" hidden="1"/>
    <cellStyle name="Followed Hyperlink" xfId="2268" builtinId="9" hidden="1"/>
    <cellStyle name="Followed Hyperlink" xfId="2269" builtinId="9" hidden="1"/>
    <cellStyle name="Followed Hyperlink" xfId="2270" builtinId="9" hidden="1"/>
    <cellStyle name="Followed Hyperlink" xfId="2271" builtinId="9" hidden="1"/>
    <cellStyle name="Followed Hyperlink" xfId="2272" builtinId="9" hidden="1"/>
    <cellStyle name="Followed Hyperlink" xfId="2273" builtinId="9" hidden="1"/>
    <cellStyle name="Followed Hyperlink" xfId="2274" builtinId="9" hidden="1"/>
    <cellStyle name="Followed Hyperlink" xfId="2275" builtinId="9" hidden="1"/>
    <cellStyle name="Followed Hyperlink" xfId="2276" builtinId="9" hidden="1"/>
    <cellStyle name="Followed Hyperlink" xfId="2277" builtinId="9" hidden="1"/>
    <cellStyle name="Followed Hyperlink" xfId="2278" builtinId="9" hidden="1"/>
    <cellStyle name="Followed Hyperlink" xfId="2279" builtinId="9" hidden="1"/>
    <cellStyle name="Followed Hyperlink" xfId="2280" builtinId="9" hidden="1"/>
    <cellStyle name="Followed Hyperlink" xfId="2281" builtinId="9" hidden="1"/>
    <cellStyle name="Followed Hyperlink" xfId="2282" builtinId="9" hidden="1"/>
    <cellStyle name="Followed Hyperlink" xfId="2283" builtinId="9" hidden="1"/>
    <cellStyle name="Followed Hyperlink" xfId="2284" builtinId="9" hidden="1"/>
    <cellStyle name="Followed Hyperlink" xfId="2285" builtinId="9" hidden="1"/>
    <cellStyle name="Followed Hyperlink" xfId="2286" builtinId="9" hidden="1"/>
    <cellStyle name="Followed Hyperlink" xfId="2287" builtinId="9" hidden="1"/>
    <cellStyle name="Followed Hyperlink" xfId="2288" builtinId="9" hidden="1"/>
    <cellStyle name="Followed Hyperlink" xfId="2289" builtinId="9" hidden="1"/>
    <cellStyle name="Followed Hyperlink" xfId="2290" builtinId="9" hidden="1"/>
    <cellStyle name="Followed Hyperlink" xfId="2291" builtinId="9" hidden="1"/>
    <cellStyle name="Followed Hyperlink" xfId="2292" builtinId="9" hidden="1"/>
    <cellStyle name="Followed Hyperlink" xfId="2293" builtinId="9" hidden="1"/>
    <cellStyle name="Followed Hyperlink" xfId="2294" builtinId="9" hidden="1"/>
    <cellStyle name="Followed Hyperlink" xfId="2295" builtinId="9" hidden="1"/>
    <cellStyle name="Followed Hyperlink" xfId="2296" builtinId="9" hidden="1"/>
    <cellStyle name="Followed Hyperlink" xfId="2297" builtinId="9" hidden="1"/>
    <cellStyle name="Followed Hyperlink" xfId="2298" builtinId="9" hidden="1"/>
    <cellStyle name="Followed Hyperlink" xfId="2299" builtinId="9" hidden="1"/>
    <cellStyle name="Followed Hyperlink" xfId="2300" builtinId="9" hidden="1"/>
    <cellStyle name="Followed Hyperlink" xfId="2301" builtinId="9" hidden="1"/>
    <cellStyle name="Followed Hyperlink" xfId="2302" builtinId="9" hidden="1"/>
    <cellStyle name="Followed Hyperlink" xfId="2303" builtinId="9" hidden="1"/>
    <cellStyle name="Followed Hyperlink" xfId="2304" builtinId="9" hidden="1"/>
    <cellStyle name="Followed Hyperlink" xfId="2305" builtinId="9" hidden="1"/>
    <cellStyle name="Followed Hyperlink" xfId="2306" builtinId="9" hidden="1"/>
    <cellStyle name="Followed Hyperlink" xfId="2307" builtinId="9" hidden="1"/>
    <cellStyle name="Followed Hyperlink" xfId="2308" builtinId="9" hidden="1"/>
    <cellStyle name="Followed Hyperlink" xfId="2309" builtinId="9" hidden="1"/>
    <cellStyle name="Followed Hyperlink" xfId="2310" builtinId="9" hidden="1"/>
    <cellStyle name="Followed Hyperlink" xfId="2311" builtinId="9" hidden="1"/>
    <cellStyle name="Followed Hyperlink" xfId="2312" builtinId="9" hidden="1"/>
    <cellStyle name="Followed Hyperlink" xfId="2313" builtinId="9" hidden="1"/>
    <cellStyle name="Followed Hyperlink" xfId="2314" builtinId="9" hidden="1"/>
    <cellStyle name="Followed Hyperlink" xfId="2315" builtinId="9" hidden="1"/>
    <cellStyle name="Followed Hyperlink" xfId="2316" builtinId="9" hidden="1"/>
    <cellStyle name="Followed Hyperlink" xfId="2317" builtinId="9" hidden="1"/>
    <cellStyle name="Followed Hyperlink" xfId="2318" builtinId="9" hidden="1"/>
    <cellStyle name="Followed Hyperlink" xfId="2319" builtinId="9" hidden="1"/>
    <cellStyle name="Followed Hyperlink" xfId="2320" builtinId="9" hidden="1"/>
    <cellStyle name="Followed Hyperlink" xfId="2321" builtinId="9" hidden="1"/>
    <cellStyle name="Followed Hyperlink" xfId="2322" builtinId="9" hidden="1"/>
    <cellStyle name="Followed Hyperlink" xfId="2323" builtinId="9" hidden="1"/>
    <cellStyle name="Followed Hyperlink" xfId="2324" builtinId="9" hidden="1"/>
    <cellStyle name="Followed Hyperlink" xfId="2325" builtinId="9" hidden="1"/>
    <cellStyle name="Followed Hyperlink" xfId="2326" builtinId="9" hidden="1"/>
    <cellStyle name="Followed Hyperlink" xfId="2327" builtinId="9" hidden="1"/>
    <cellStyle name="Followed Hyperlink" xfId="2328" builtinId="9" hidden="1"/>
    <cellStyle name="Followed Hyperlink" xfId="2329" builtinId="9" hidden="1"/>
    <cellStyle name="Followed Hyperlink" xfId="2330" builtinId="9" hidden="1"/>
    <cellStyle name="Followed Hyperlink" xfId="2331" builtinId="9" hidden="1"/>
    <cellStyle name="Followed Hyperlink" xfId="2332" builtinId="9" hidden="1"/>
    <cellStyle name="Followed Hyperlink" xfId="2333" builtinId="9" hidden="1"/>
    <cellStyle name="Followed Hyperlink" xfId="2334" builtinId="9" hidden="1"/>
    <cellStyle name="Followed Hyperlink" xfId="2335" builtinId="9" hidden="1"/>
    <cellStyle name="Followed Hyperlink" xfId="2336" builtinId="9" hidden="1"/>
    <cellStyle name="Followed Hyperlink" xfId="2337" builtinId="9" hidden="1"/>
    <cellStyle name="Followed Hyperlink" xfId="2338" builtinId="9" hidden="1"/>
    <cellStyle name="Followed Hyperlink" xfId="2339" builtinId="9" hidden="1"/>
    <cellStyle name="Followed Hyperlink" xfId="2340" builtinId="9" hidden="1"/>
    <cellStyle name="Followed Hyperlink" xfId="2341" builtinId="9" hidden="1"/>
    <cellStyle name="Followed Hyperlink" xfId="2342" builtinId="9" hidden="1"/>
    <cellStyle name="Followed Hyperlink" xfId="2343" builtinId="9" hidden="1"/>
    <cellStyle name="Followed Hyperlink" xfId="2344" builtinId="9" hidden="1"/>
    <cellStyle name="Followed Hyperlink" xfId="2345" builtinId="9" hidden="1"/>
    <cellStyle name="Followed Hyperlink" xfId="2346" builtinId="9" hidden="1"/>
    <cellStyle name="Followed Hyperlink" xfId="2347" builtinId="9" hidden="1"/>
    <cellStyle name="Followed Hyperlink" xfId="2348" builtinId="9" hidden="1"/>
    <cellStyle name="Followed Hyperlink" xfId="2349" builtinId="9" hidden="1"/>
    <cellStyle name="Followed Hyperlink" xfId="2350" builtinId="9" hidden="1"/>
    <cellStyle name="Followed Hyperlink" xfId="2351" builtinId="9" hidden="1"/>
    <cellStyle name="Followed Hyperlink" xfId="2352" builtinId="9" hidden="1"/>
    <cellStyle name="Followed Hyperlink" xfId="2353" builtinId="9" hidden="1"/>
    <cellStyle name="Followed Hyperlink" xfId="2354" builtinId="9" hidden="1"/>
    <cellStyle name="Followed Hyperlink" xfId="2355" builtinId="9" hidden="1"/>
    <cellStyle name="Followed Hyperlink" xfId="2356" builtinId="9" hidden="1"/>
    <cellStyle name="Followed Hyperlink" xfId="2357" builtinId="9" hidden="1"/>
    <cellStyle name="Followed Hyperlink" xfId="2358" builtinId="9" hidden="1"/>
    <cellStyle name="Followed Hyperlink" xfId="2359" builtinId="9" hidden="1"/>
    <cellStyle name="Followed Hyperlink" xfId="2360" builtinId="9" hidden="1"/>
    <cellStyle name="Followed Hyperlink" xfId="2361" builtinId="9" hidden="1"/>
    <cellStyle name="Followed Hyperlink" xfId="2362" builtinId="9" hidden="1"/>
    <cellStyle name="Followed Hyperlink" xfId="2363" builtinId="9" hidden="1"/>
    <cellStyle name="Followed Hyperlink" xfId="2364" builtinId="9" hidden="1"/>
    <cellStyle name="Followed Hyperlink" xfId="2365" builtinId="9" hidden="1"/>
    <cellStyle name="Followed Hyperlink" xfId="2366" builtinId="9" hidden="1"/>
    <cellStyle name="Followed Hyperlink" xfId="2367" builtinId="9" hidden="1"/>
    <cellStyle name="Followed Hyperlink" xfId="2368" builtinId="9" hidden="1"/>
    <cellStyle name="Followed Hyperlink" xfId="2369" builtinId="9" hidden="1"/>
    <cellStyle name="Followed Hyperlink" xfId="2370" builtinId="9" hidden="1"/>
    <cellStyle name="Followed Hyperlink" xfId="2371" builtinId="9" hidden="1"/>
    <cellStyle name="Followed Hyperlink" xfId="2372" builtinId="9" hidden="1"/>
    <cellStyle name="Followed Hyperlink" xfId="2373" builtinId="9" hidden="1"/>
    <cellStyle name="Followed Hyperlink" xfId="2374" builtinId="9" hidden="1"/>
    <cellStyle name="Followed Hyperlink" xfId="2375" builtinId="9" hidden="1"/>
    <cellStyle name="Followed Hyperlink" xfId="2376" builtinId="9" hidden="1"/>
    <cellStyle name="Followed Hyperlink" xfId="2377" builtinId="9" hidden="1"/>
    <cellStyle name="Followed Hyperlink" xfId="2378" builtinId="9" hidden="1"/>
    <cellStyle name="Followed Hyperlink" xfId="2379" builtinId="9" hidden="1"/>
    <cellStyle name="Followed Hyperlink" xfId="2380" builtinId="9" hidden="1"/>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3" builtinId="9" hidden="1"/>
    <cellStyle name="Followed Hyperlink" xfId="2424" builtinId="9" hidden="1"/>
    <cellStyle name="Followed Hyperlink" xfId="2425" builtinId="9" hidden="1"/>
    <cellStyle name="Followed Hyperlink" xfId="2426"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Followed Hyperlink" xfId="2443" builtinId="9" hidden="1"/>
    <cellStyle name="Followed Hyperlink" xfId="2444" builtinId="9" hidden="1"/>
    <cellStyle name="Followed Hyperlink" xfId="2445" builtinId="9" hidden="1"/>
    <cellStyle name="Followed Hyperlink" xfId="2446" builtinId="9" hidden="1"/>
    <cellStyle name="Followed Hyperlink" xfId="2447" builtinId="9" hidden="1"/>
    <cellStyle name="Followed Hyperlink" xfId="2448" builtinId="9" hidden="1"/>
    <cellStyle name="Followed Hyperlink" xfId="2449" builtinId="9" hidden="1"/>
    <cellStyle name="Followed Hyperlink" xfId="2450" builtinId="9" hidden="1"/>
    <cellStyle name="Followed Hyperlink" xfId="2451" builtinId="9" hidden="1"/>
    <cellStyle name="Followed Hyperlink" xfId="2452" builtinId="9" hidden="1"/>
    <cellStyle name="Followed Hyperlink" xfId="2453" builtinId="9" hidden="1"/>
    <cellStyle name="Followed Hyperlink" xfId="2454" builtinId="9" hidden="1"/>
    <cellStyle name="Followed Hyperlink" xfId="2455" builtinId="9" hidden="1"/>
    <cellStyle name="Followed Hyperlink" xfId="2456" builtinId="9" hidden="1"/>
    <cellStyle name="Followed Hyperlink" xfId="2457" builtinId="9" hidden="1"/>
    <cellStyle name="Followed Hyperlink" xfId="2458" builtinId="9" hidden="1"/>
    <cellStyle name="Followed Hyperlink" xfId="2459" builtinId="9" hidden="1"/>
    <cellStyle name="Followed Hyperlink" xfId="2460" builtinId="9" hidden="1"/>
    <cellStyle name="Followed Hyperlink" xfId="2461" builtinId="9" hidden="1"/>
    <cellStyle name="Followed Hyperlink" xfId="2462" builtinId="9" hidden="1"/>
    <cellStyle name="Followed Hyperlink" xfId="2463" builtinId="9" hidden="1"/>
    <cellStyle name="Followed Hyperlink" xfId="2464" builtinId="9" hidden="1"/>
    <cellStyle name="Followed Hyperlink" xfId="2465" builtinId="9" hidden="1"/>
    <cellStyle name="Followed Hyperlink" xfId="2466" builtinId="9" hidden="1"/>
    <cellStyle name="Followed Hyperlink" xfId="2467" builtinId="9" hidden="1"/>
    <cellStyle name="Followed Hyperlink" xfId="2468" builtinId="9" hidden="1"/>
    <cellStyle name="Followed Hyperlink" xfId="2469" builtinId="9" hidden="1"/>
    <cellStyle name="Followed Hyperlink" xfId="2470" builtinId="9" hidden="1"/>
    <cellStyle name="Followed Hyperlink" xfId="2471" builtinId="9" hidden="1"/>
    <cellStyle name="Followed Hyperlink" xfId="2472" builtinId="9" hidden="1"/>
    <cellStyle name="Followed Hyperlink" xfId="2473" builtinId="9" hidden="1"/>
    <cellStyle name="Followed Hyperlink" xfId="2474" builtinId="9" hidden="1"/>
    <cellStyle name="Followed Hyperlink" xfId="2475" builtinId="9" hidden="1"/>
    <cellStyle name="Followed Hyperlink" xfId="2476" builtinId="9" hidden="1"/>
    <cellStyle name="Followed Hyperlink" xfId="2477" builtinId="9" hidden="1"/>
    <cellStyle name="Followed Hyperlink" xfId="2478" builtinId="9" hidden="1"/>
    <cellStyle name="Followed Hyperlink" xfId="2479" builtinId="9" hidden="1"/>
    <cellStyle name="Followed Hyperlink" xfId="2480" builtinId="9" hidden="1"/>
    <cellStyle name="Followed Hyperlink" xfId="2481" builtinId="9" hidden="1"/>
    <cellStyle name="Followed Hyperlink" xfId="2482" builtinId="9" hidden="1"/>
    <cellStyle name="Followed Hyperlink" xfId="2483" builtinId="9" hidden="1"/>
    <cellStyle name="Followed Hyperlink" xfId="2484" builtinId="9" hidden="1"/>
    <cellStyle name="Followed Hyperlink" xfId="2485" builtinId="9" hidden="1"/>
    <cellStyle name="Followed Hyperlink" xfId="2486" builtinId="9" hidden="1"/>
    <cellStyle name="Followed Hyperlink" xfId="2487" builtinId="9" hidden="1"/>
    <cellStyle name="Followed Hyperlink" xfId="2488" builtinId="9" hidden="1"/>
    <cellStyle name="Followed Hyperlink" xfId="2489" builtinId="9" hidden="1"/>
    <cellStyle name="Followed Hyperlink" xfId="2490" builtinId="9" hidden="1"/>
    <cellStyle name="Followed Hyperlink" xfId="2491" builtinId="9" hidden="1"/>
    <cellStyle name="Followed Hyperlink" xfId="2492" builtinId="9" hidden="1"/>
    <cellStyle name="Followed Hyperlink" xfId="2493" builtinId="9" hidden="1"/>
    <cellStyle name="Followed Hyperlink" xfId="2494" builtinId="9" hidden="1"/>
    <cellStyle name="Followed Hyperlink" xfId="2495" builtinId="9" hidden="1"/>
    <cellStyle name="Followed Hyperlink" xfId="2496" builtinId="9" hidden="1"/>
    <cellStyle name="Followed Hyperlink" xfId="2497" builtinId="9" hidden="1"/>
    <cellStyle name="Followed Hyperlink" xfId="2498" builtinId="9" hidden="1"/>
    <cellStyle name="Followed Hyperlink" xfId="2499" builtinId="9" hidden="1"/>
    <cellStyle name="Followed Hyperlink" xfId="2500" builtinId="9" hidden="1"/>
    <cellStyle name="Followed Hyperlink" xfId="2501" builtinId="9" hidden="1"/>
    <cellStyle name="Followed Hyperlink" xfId="2502" builtinId="9" hidden="1"/>
    <cellStyle name="Followed Hyperlink" xfId="2503" builtinId="9" hidden="1"/>
    <cellStyle name="Followed Hyperlink" xfId="2504" builtinId="9" hidden="1"/>
    <cellStyle name="Followed Hyperlink" xfId="2505" builtinId="9" hidden="1"/>
    <cellStyle name="Followed Hyperlink" xfId="2506" builtinId="9" hidden="1"/>
    <cellStyle name="Followed Hyperlink" xfId="2507" builtinId="9" hidden="1"/>
    <cellStyle name="Followed Hyperlink" xfId="2508" builtinId="9" hidden="1"/>
    <cellStyle name="Followed Hyperlink" xfId="2509" builtinId="9" hidden="1"/>
    <cellStyle name="Followed Hyperlink" xfId="2510" builtinId="9" hidden="1"/>
    <cellStyle name="Followed Hyperlink" xfId="2511" builtinId="9" hidden="1"/>
    <cellStyle name="Followed Hyperlink" xfId="2512" builtinId="9" hidden="1"/>
    <cellStyle name="Followed Hyperlink" xfId="2513" builtinId="9" hidden="1"/>
    <cellStyle name="Followed Hyperlink" xfId="2514" builtinId="9" hidden="1"/>
    <cellStyle name="Followed Hyperlink" xfId="2515" builtinId="9" hidden="1"/>
    <cellStyle name="Followed Hyperlink" xfId="2516" builtinId="9" hidden="1"/>
    <cellStyle name="Followed Hyperlink" xfId="2517" builtinId="9" hidden="1"/>
    <cellStyle name="Followed Hyperlink" xfId="2518" builtinId="9" hidden="1"/>
    <cellStyle name="Followed Hyperlink" xfId="2519" builtinId="9" hidden="1"/>
    <cellStyle name="Followed Hyperlink" xfId="2520" builtinId="9" hidden="1"/>
    <cellStyle name="Followed Hyperlink" xfId="2521" builtinId="9" hidden="1"/>
    <cellStyle name="Followed Hyperlink" xfId="2522" builtinId="9" hidden="1"/>
    <cellStyle name="Followed Hyperlink" xfId="2523" builtinId="9" hidden="1"/>
    <cellStyle name="Followed Hyperlink" xfId="2524" builtinId="9" hidden="1"/>
    <cellStyle name="Followed Hyperlink" xfId="2525" builtinId="9" hidden="1"/>
    <cellStyle name="Followed Hyperlink" xfId="2526" builtinId="9" hidden="1"/>
    <cellStyle name="Followed Hyperlink" xfId="2527" builtinId="9" hidden="1"/>
    <cellStyle name="Followed Hyperlink" xfId="2528" builtinId="9" hidden="1"/>
    <cellStyle name="Followed Hyperlink" xfId="2529" builtinId="9" hidden="1"/>
    <cellStyle name="Followed Hyperlink" xfId="2530" builtinId="9" hidden="1"/>
    <cellStyle name="Followed Hyperlink" xfId="2531" builtinId="9" hidden="1"/>
    <cellStyle name="Followed Hyperlink" xfId="2532" builtinId="9" hidden="1"/>
    <cellStyle name="Followed Hyperlink" xfId="2533" builtinId="9" hidden="1"/>
    <cellStyle name="Followed Hyperlink" xfId="2534" builtinId="9" hidden="1"/>
    <cellStyle name="Followed Hyperlink" xfId="2535" builtinId="9" hidden="1"/>
    <cellStyle name="Followed Hyperlink" xfId="2536" builtinId="9" hidden="1"/>
    <cellStyle name="Followed Hyperlink" xfId="2537" builtinId="9" hidden="1"/>
    <cellStyle name="Followed Hyperlink" xfId="2538" builtinId="9" hidden="1"/>
    <cellStyle name="Followed Hyperlink" xfId="2539" builtinId="9" hidden="1"/>
    <cellStyle name="Followed Hyperlink" xfId="2540" builtinId="9" hidden="1"/>
    <cellStyle name="Followed Hyperlink" xfId="2541" builtinId="9" hidden="1"/>
    <cellStyle name="Followed Hyperlink" xfId="2542" builtinId="9" hidden="1"/>
    <cellStyle name="Followed Hyperlink" xfId="2543" builtinId="9" hidden="1"/>
    <cellStyle name="Followed Hyperlink" xfId="2544" builtinId="9" hidden="1"/>
    <cellStyle name="Followed Hyperlink" xfId="2545" builtinId="9" hidden="1"/>
    <cellStyle name="Followed Hyperlink" xfId="2546" builtinId="9" hidden="1"/>
    <cellStyle name="Followed Hyperlink" xfId="2547" builtinId="9" hidden="1"/>
    <cellStyle name="Followed Hyperlink" xfId="2548" builtinId="9" hidden="1"/>
    <cellStyle name="Followed Hyperlink" xfId="2549" builtinId="9" hidden="1"/>
    <cellStyle name="Followed Hyperlink" xfId="2550" builtinId="9" hidden="1"/>
    <cellStyle name="Followed Hyperlink" xfId="2551" builtinId="9" hidden="1"/>
    <cellStyle name="Followed Hyperlink" xfId="2552" builtinId="9" hidden="1"/>
    <cellStyle name="Followed Hyperlink" xfId="2553" builtinId="9" hidden="1"/>
    <cellStyle name="Followed Hyperlink" xfId="2554" builtinId="9" hidden="1"/>
    <cellStyle name="Followed Hyperlink" xfId="2555" builtinId="9" hidden="1"/>
    <cellStyle name="Followed Hyperlink" xfId="2556" builtinId="9" hidden="1"/>
    <cellStyle name="Followed Hyperlink" xfId="2557" builtinId="9" hidden="1"/>
    <cellStyle name="Followed Hyperlink" xfId="2558" builtinId="9" hidden="1"/>
    <cellStyle name="Followed Hyperlink" xfId="2559" builtinId="9" hidden="1"/>
    <cellStyle name="Followed Hyperlink" xfId="2560" builtinId="9" hidden="1"/>
    <cellStyle name="Followed Hyperlink" xfId="2561" builtinId="9" hidden="1"/>
    <cellStyle name="Followed Hyperlink" xfId="2562" builtinId="9" hidden="1"/>
    <cellStyle name="Followed Hyperlink" xfId="2563" builtinId="9" hidden="1"/>
    <cellStyle name="Followed Hyperlink" xfId="2564" builtinId="9" hidden="1"/>
    <cellStyle name="Followed Hyperlink" xfId="2565" builtinId="9" hidden="1"/>
    <cellStyle name="Followed Hyperlink" xfId="2566" builtinId="9" hidden="1"/>
    <cellStyle name="Followed Hyperlink" xfId="2567" builtinId="9" hidden="1"/>
    <cellStyle name="Followed Hyperlink" xfId="2568" builtinId="9" hidden="1"/>
    <cellStyle name="Followed Hyperlink" xfId="2569" builtinId="9" hidden="1"/>
    <cellStyle name="Followed Hyperlink" xfId="2570" builtinId="9" hidden="1"/>
    <cellStyle name="Followed Hyperlink" xfId="2571" builtinId="9" hidden="1"/>
    <cellStyle name="Followed Hyperlink" xfId="2572" builtinId="9" hidden="1"/>
    <cellStyle name="Followed Hyperlink" xfId="2573" builtinId="9" hidden="1"/>
    <cellStyle name="Followed Hyperlink" xfId="2574" builtinId="9" hidden="1"/>
    <cellStyle name="Followed Hyperlink" xfId="2575" builtinId="9" hidden="1"/>
    <cellStyle name="Followed Hyperlink" xfId="2576" builtinId="9" hidden="1"/>
    <cellStyle name="Followed Hyperlink" xfId="2577" builtinId="9" hidden="1"/>
    <cellStyle name="Followed Hyperlink" xfId="2578" builtinId="9" hidden="1"/>
    <cellStyle name="Followed Hyperlink" xfId="2579" builtinId="9" hidden="1"/>
    <cellStyle name="Followed Hyperlink" xfId="2580" builtinId="9" hidden="1"/>
    <cellStyle name="Followed Hyperlink" xfId="2581" builtinId="9" hidden="1"/>
    <cellStyle name="Followed Hyperlink" xfId="2582" builtinId="9" hidden="1"/>
    <cellStyle name="Followed Hyperlink" xfId="2583" builtinId="9" hidden="1"/>
    <cellStyle name="Followed Hyperlink" xfId="2584" builtinId="9" hidden="1"/>
    <cellStyle name="Followed Hyperlink" xfId="2585" builtinId="9" hidden="1"/>
    <cellStyle name="Followed Hyperlink" xfId="2586" builtinId="9" hidden="1"/>
    <cellStyle name="Followed Hyperlink" xfId="2587" builtinId="9" hidden="1"/>
    <cellStyle name="Followed Hyperlink" xfId="2588" builtinId="9" hidden="1"/>
    <cellStyle name="Followed Hyperlink" xfId="2589" builtinId="9" hidden="1"/>
    <cellStyle name="Followed Hyperlink" xfId="2590" builtinId="9" hidden="1"/>
    <cellStyle name="Followed Hyperlink" xfId="2591" builtinId="9" hidden="1"/>
    <cellStyle name="Followed Hyperlink" xfId="2592" builtinId="9" hidden="1"/>
    <cellStyle name="Followed Hyperlink" xfId="2593" builtinId="9" hidden="1"/>
    <cellStyle name="Followed Hyperlink" xfId="2594" builtinId="9" hidden="1"/>
    <cellStyle name="Followed Hyperlink" xfId="2595" builtinId="9" hidden="1"/>
    <cellStyle name="Followed Hyperlink" xfId="2596" builtinId="9" hidden="1"/>
    <cellStyle name="Followed Hyperlink" xfId="2597" builtinId="9" hidden="1"/>
    <cellStyle name="Followed Hyperlink" xfId="2598" builtinId="9" hidden="1"/>
    <cellStyle name="Followed Hyperlink" xfId="2599" builtinId="9" hidden="1"/>
    <cellStyle name="Followed Hyperlink" xfId="2600" builtinId="9" hidden="1"/>
    <cellStyle name="Followed Hyperlink" xfId="2601" builtinId="9" hidden="1"/>
    <cellStyle name="Followed Hyperlink" xfId="2602" builtinId="9" hidden="1"/>
    <cellStyle name="Followed Hyperlink" xfId="2603" builtinId="9" hidden="1"/>
    <cellStyle name="Followed Hyperlink" xfId="2604" builtinId="9" hidden="1"/>
    <cellStyle name="Followed Hyperlink" xfId="2605" builtinId="9" hidden="1"/>
    <cellStyle name="Followed Hyperlink" xfId="2606" builtinId="9" hidden="1"/>
    <cellStyle name="Followed Hyperlink" xfId="2607" builtinId="9" hidden="1"/>
    <cellStyle name="Followed Hyperlink" xfId="2608" builtinId="9" hidden="1"/>
    <cellStyle name="Followed Hyperlink" xfId="2609" builtinId="9" hidden="1"/>
    <cellStyle name="Followed Hyperlink" xfId="2610" builtinId="9" hidden="1"/>
    <cellStyle name="Followed Hyperlink" xfId="2611" builtinId="9" hidden="1"/>
    <cellStyle name="Followed Hyperlink" xfId="2612" builtinId="9" hidden="1"/>
    <cellStyle name="Followed Hyperlink" xfId="2613" builtinId="9" hidden="1"/>
    <cellStyle name="Followed Hyperlink" xfId="2614" builtinId="9" hidden="1"/>
    <cellStyle name="Followed Hyperlink" xfId="2615" builtinId="9" hidden="1"/>
    <cellStyle name="Followed Hyperlink" xfId="2616" builtinId="9" hidden="1"/>
    <cellStyle name="Followed Hyperlink" xfId="2617" builtinId="9" hidden="1"/>
    <cellStyle name="Followed Hyperlink" xfId="2618" builtinId="9" hidden="1"/>
    <cellStyle name="Followed Hyperlink" xfId="2619" builtinId="9" hidden="1"/>
    <cellStyle name="Followed Hyperlink" xfId="2620" builtinId="9" hidden="1"/>
    <cellStyle name="Followed Hyperlink" xfId="2621" builtinId="9" hidden="1"/>
    <cellStyle name="Followed Hyperlink" xfId="2622" builtinId="9" hidden="1"/>
    <cellStyle name="Followed Hyperlink" xfId="2623" builtinId="9" hidden="1"/>
    <cellStyle name="Followed Hyperlink" xfId="2624" builtinId="9" hidden="1"/>
    <cellStyle name="Followed Hyperlink" xfId="2625" builtinId="9" hidden="1"/>
    <cellStyle name="Followed Hyperlink" xfId="2626" builtinId="9" hidden="1"/>
    <cellStyle name="Followed Hyperlink" xfId="2627" builtinId="9" hidden="1"/>
    <cellStyle name="Followed Hyperlink" xfId="2628" builtinId="9" hidden="1"/>
    <cellStyle name="Followed Hyperlink" xfId="2629" builtinId="9" hidden="1"/>
    <cellStyle name="Followed Hyperlink" xfId="2630" builtinId="9" hidden="1"/>
    <cellStyle name="Followed Hyperlink" xfId="2631" builtinId="9" hidden="1"/>
    <cellStyle name="Followed Hyperlink" xfId="2632" builtinId="9" hidden="1"/>
    <cellStyle name="Followed Hyperlink" xfId="2633" builtinId="9" hidden="1"/>
    <cellStyle name="Followed Hyperlink" xfId="2634" builtinId="9" hidden="1"/>
    <cellStyle name="Followed Hyperlink" xfId="2635" builtinId="9" hidden="1"/>
    <cellStyle name="Followed Hyperlink" xfId="2636" builtinId="9" hidden="1"/>
    <cellStyle name="Followed Hyperlink" xfId="2637" builtinId="9" hidden="1"/>
    <cellStyle name="Followed Hyperlink" xfId="2638" builtinId="9" hidden="1"/>
    <cellStyle name="Followed Hyperlink" xfId="2639" builtinId="9" hidden="1"/>
    <cellStyle name="Followed Hyperlink" xfId="2640" builtinId="9" hidden="1"/>
    <cellStyle name="Followed Hyperlink" xfId="2641" builtinId="9" hidden="1"/>
    <cellStyle name="Followed Hyperlink" xfId="2642" builtinId="9" hidden="1"/>
    <cellStyle name="Followed Hyperlink" xfId="2643" builtinId="9" hidden="1"/>
    <cellStyle name="Followed Hyperlink" xfId="2644" builtinId="9" hidden="1"/>
    <cellStyle name="Followed Hyperlink" xfId="2645" builtinId="9" hidden="1"/>
    <cellStyle name="Followed Hyperlink" xfId="2646" builtinId="9" hidden="1"/>
    <cellStyle name="Followed Hyperlink" xfId="2647" builtinId="9" hidden="1"/>
    <cellStyle name="Followed Hyperlink" xfId="2648" builtinId="9" hidden="1"/>
    <cellStyle name="Followed Hyperlink" xfId="2649" builtinId="9" hidden="1"/>
    <cellStyle name="Followed Hyperlink" xfId="2650" builtinId="9" hidden="1"/>
    <cellStyle name="Followed Hyperlink" xfId="2651" builtinId="9" hidden="1"/>
    <cellStyle name="Followed Hyperlink" xfId="2652" builtinId="9" hidden="1"/>
    <cellStyle name="Followed Hyperlink" xfId="2653" builtinId="9" hidden="1"/>
    <cellStyle name="Followed Hyperlink" xfId="2654" builtinId="9" hidden="1"/>
    <cellStyle name="Followed Hyperlink" xfId="2655" builtinId="9" hidden="1"/>
    <cellStyle name="Followed Hyperlink" xfId="2656" builtinId="9" hidden="1"/>
    <cellStyle name="Followed Hyperlink" xfId="2657" builtinId="9" hidden="1"/>
    <cellStyle name="Followed Hyperlink" xfId="2658" builtinId="9" hidden="1"/>
    <cellStyle name="Followed Hyperlink" xfId="2659" builtinId="9" hidden="1"/>
    <cellStyle name="Followed Hyperlink" xfId="2660" builtinId="9" hidden="1"/>
    <cellStyle name="Followed Hyperlink" xfId="2661" builtinId="9" hidden="1"/>
    <cellStyle name="Followed Hyperlink" xfId="2662" builtinId="9" hidden="1"/>
    <cellStyle name="Followed Hyperlink" xfId="2663" builtinId="9" hidden="1"/>
    <cellStyle name="Followed Hyperlink" xfId="2664" builtinId="9" hidden="1"/>
    <cellStyle name="Followed Hyperlink" xfId="2665" builtinId="9" hidden="1"/>
    <cellStyle name="Followed Hyperlink" xfId="2666" builtinId="9" hidden="1"/>
    <cellStyle name="Followed Hyperlink" xfId="2667" builtinId="9" hidden="1"/>
    <cellStyle name="Followed Hyperlink" xfId="2668" builtinId="9" hidden="1"/>
    <cellStyle name="Followed Hyperlink" xfId="2669" builtinId="9" hidden="1"/>
    <cellStyle name="Followed Hyperlink" xfId="2670" builtinId="9" hidden="1"/>
    <cellStyle name="Followed Hyperlink" xfId="2671" builtinId="9" hidden="1"/>
    <cellStyle name="Followed Hyperlink" xfId="2672" builtinId="9" hidden="1"/>
    <cellStyle name="Followed Hyperlink" xfId="2673" builtinId="9" hidden="1"/>
    <cellStyle name="Followed Hyperlink" xfId="2674" builtinId="9" hidden="1"/>
    <cellStyle name="Followed Hyperlink" xfId="2675" builtinId="9" hidden="1"/>
    <cellStyle name="Followed Hyperlink" xfId="2676" builtinId="9" hidden="1"/>
    <cellStyle name="Followed Hyperlink" xfId="2677" builtinId="9" hidden="1"/>
    <cellStyle name="Followed Hyperlink" xfId="2678" builtinId="9" hidden="1"/>
    <cellStyle name="Followed Hyperlink" xfId="2679" builtinId="9" hidden="1"/>
    <cellStyle name="Followed Hyperlink" xfId="2680" builtinId="9" hidden="1"/>
    <cellStyle name="Followed Hyperlink" xfId="2681" builtinId="9" hidden="1"/>
    <cellStyle name="Followed Hyperlink" xfId="2682" builtinId="9" hidden="1"/>
    <cellStyle name="Followed Hyperlink" xfId="2683" builtinId="9" hidden="1"/>
    <cellStyle name="Followed Hyperlink" xfId="2684" builtinId="9" hidden="1"/>
    <cellStyle name="Followed Hyperlink" xfId="2685" builtinId="9" hidden="1"/>
    <cellStyle name="Followed Hyperlink" xfId="2686" builtinId="9" hidden="1"/>
    <cellStyle name="Followed Hyperlink" xfId="2687" builtinId="9" hidden="1"/>
    <cellStyle name="Followed Hyperlink" xfId="2688" builtinId="9" hidden="1"/>
    <cellStyle name="Followed Hyperlink" xfId="2689" builtinId="9" hidden="1"/>
    <cellStyle name="Followed Hyperlink" xfId="2690" builtinId="9" hidden="1"/>
    <cellStyle name="Followed Hyperlink" xfId="2691" builtinId="9" hidden="1"/>
    <cellStyle name="Followed Hyperlink" xfId="2692" builtinId="9" hidden="1"/>
    <cellStyle name="Followed Hyperlink" xfId="2693" builtinId="9" hidden="1"/>
    <cellStyle name="Followed Hyperlink" xfId="2694" builtinId="9" hidden="1"/>
    <cellStyle name="Followed Hyperlink" xfId="2695" builtinId="9" hidden="1"/>
    <cellStyle name="Followed Hyperlink" xfId="2696" builtinId="9" hidden="1"/>
    <cellStyle name="Followed Hyperlink" xfId="2697" builtinId="9" hidden="1"/>
    <cellStyle name="Followed Hyperlink" xfId="2698" builtinId="9" hidden="1"/>
    <cellStyle name="Followed Hyperlink" xfId="2699" builtinId="9" hidden="1"/>
    <cellStyle name="Followed Hyperlink" xfId="2700" builtinId="9" hidden="1"/>
    <cellStyle name="Followed Hyperlink" xfId="2701" builtinId="9" hidden="1"/>
    <cellStyle name="Followed Hyperlink" xfId="2702" builtinId="9" hidden="1"/>
    <cellStyle name="Followed Hyperlink" xfId="2703" builtinId="9" hidden="1"/>
    <cellStyle name="Followed Hyperlink" xfId="2704" builtinId="9" hidden="1"/>
    <cellStyle name="Followed Hyperlink" xfId="2705" builtinId="9" hidden="1"/>
    <cellStyle name="Followed Hyperlink" xfId="2706" builtinId="9" hidden="1"/>
    <cellStyle name="Followed Hyperlink" xfId="2707" builtinId="9" hidden="1"/>
    <cellStyle name="Followed Hyperlink" xfId="2708" builtinId="9" hidden="1"/>
    <cellStyle name="Followed Hyperlink" xfId="2709" builtinId="9" hidden="1"/>
    <cellStyle name="Followed Hyperlink" xfId="2710" builtinId="9" hidden="1"/>
    <cellStyle name="Followed Hyperlink" xfId="2711" builtinId="9" hidden="1"/>
    <cellStyle name="Followed Hyperlink" xfId="2712" builtinId="9" hidden="1"/>
    <cellStyle name="Followed Hyperlink" xfId="2713" builtinId="9" hidden="1"/>
    <cellStyle name="Followed Hyperlink" xfId="2714" builtinId="9" hidden="1"/>
    <cellStyle name="Followed Hyperlink" xfId="2715" builtinId="9" hidden="1"/>
    <cellStyle name="Followed Hyperlink" xfId="2716" builtinId="9" hidden="1"/>
    <cellStyle name="Followed Hyperlink" xfId="2717" builtinId="9" hidden="1"/>
    <cellStyle name="Followed Hyperlink" xfId="2718" builtinId="9" hidden="1"/>
    <cellStyle name="Followed Hyperlink" xfId="2719" builtinId="9" hidden="1"/>
    <cellStyle name="Followed Hyperlink" xfId="2720" builtinId="9" hidden="1"/>
    <cellStyle name="Followed Hyperlink" xfId="2721" builtinId="9" hidden="1"/>
    <cellStyle name="Followed Hyperlink" xfId="2722" builtinId="9" hidden="1"/>
    <cellStyle name="Followed Hyperlink" xfId="2723" builtinId="9" hidden="1"/>
    <cellStyle name="Followed Hyperlink" xfId="2724" builtinId="9" hidden="1"/>
    <cellStyle name="Followed Hyperlink" xfId="2725" builtinId="9" hidden="1"/>
    <cellStyle name="Followed Hyperlink" xfId="2726" builtinId="9" hidden="1"/>
    <cellStyle name="Followed Hyperlink" xfId="2727" builtinId="9" hidden="1"/>
    <cellStyle name="Followed Hyperlink" xfId="2728" builtinId="9" hidden="1"/>
    <cellStyle name="Followed Hyperlink" xfId="2729" builtinId="9" hidden="1"/>
    <cellStyle name="Followed Hyperlink" xfId="2730" builtinId="9" hidden="1"/>
    <cellStyle name="Followed Hyperlink" xfId="2731" builtinId="9" hidden="1"/>
    <cellStyle name="Followed Hyperlink" xfId="2732" builtinId="9" hidden="1"/>
    <cellStyle name="Followed Hyperlink" xfId="2733" builtinId="9" hidden="1"/>
    <cellStyle name="Followed Hyperlink" xfId="2734" builtinId="9" hidden="1"/>
    <cellStyle name="Followed Hyperlink" xfId="2735" builtinId="9" hidden="1"/>
    <cellStyle name="Followed Hyperlink" xfId="2736" builtinId="9" hidden="1"/>
    <cellStyle name="Followed Hyperlink" xfId="2737" builtinId="9" hidden="1"/>
    <cellStyle name="Followed Hyperlink" xfId="2738" builtinId="9" hidden="1"/>
    <cellStyle name="Followed Hyperlink" xfId="2739" builtinId="9" hidden="1"/>
    <cellStyle name="Followed Hyperlink" xfId="2740" builtinId="9" hidden="1"/>
    <cellStyle name="Followed Hyperlink" xfId="2741" builtinId="9" hidden="1"/>
    <cellStyle name="Followed Hyperlink" xfId="2742" builtinId="9" hidden="1"/>
    <cellStyle name="Followed Hyperlink" xfId="2743" builtinId="9" hidden="1"/>
    <cellStyle name="Followed Hyperlink" xfId="2744" builtinId="9" hidden="1"/>
    <cellStyle name="Followed Hyperlink" xfId="2745" builtinId="9" hidden="1"/>
    <cellStyle name="Followed Hyperlink" xfId="2746" builtinId="9" hidden="1"/>
    <cellStyle name="Followed Hyperlink" xfId="2747" builtinId="9" hidden="1"/>
    <cellStyle name="Followed Hyperlink" xfId="2748" builtinId="9" hidden="1"/>
    <cellStyle name="Followed Hyperlink" xfId="2749" builtinId="9" hidden="1"/>
    <cellStyle name="Followed Hyperlink" xfId="2750" builtinId="9" hidden="1"/>
    <cellStyle name="Followed Hyperlink" xfId="2751" builtinId="9" hidden="1"/>
    <cellStyle name="Followed Hyperlink" xfId="2752" builtinId="9" hidden="1"/>
    <cellStyle name="Followed Hyperlink" xfId="2753" builtinId="9" hidden="1"/>
    <cellStyle name="Followed Hyperlink" xfId="2754" builtinId="9" hidden="1"/>
    <cellStyle name="Followed Hyperlink" xfId="2755" builtinId="9" hidden="1"/>
    <cellStyle name="Followed Hyperlink" xfId="2756" builtinId="9" hidden="1"/>
    <cellStyle name="Followed Hyperlink" xfId="2757" builtinId="9" hidden="1"/>
    <cellStyle name="Followed Hyperlink" xfId="2758" builtinId="9" hidden="1"/>
    <cellStyle name="Followed Hyperlink" xfId="2759" builtinId="9" hidden="1"/>
    <cellStyle name="Followed Hyperlink" xfId="2760" builtinId="9" hidden="1"/>
    <cellStyle name="Followed Hyperlink" xfId="2761" builtinId="9" hidden="1"/>
    <cellStyle name="Followed Hyperlink" xfId="2762" builtinId="9" hidden="1"/>
    <cellStyle name="Followed Hyperlink" xfId="2763" builtinId="9" hidden="1"/>
    <cellStyle name="Followed Hyperlink" xfId="2764" builtinId="9" hidden="1"/>
    <cellStyle name="Followed Hyperlink" xfId="2765" builtinId="9" hidden="1"/>
    <cellStyle name="Followed Hyperlink" xfId="2766" builtinId="9" hidden="1"/>
    <cellStyle name="Followed Hyperlink" xfId="2767" builtinId="9" hidden="1"/>
    <cellStyle name="Followed Hyperlink" xfId="2768" builtinId="9" hidden="1"/>
    <cellStyle name="Followed Hyperlink" xfId="2769" builtinId="9" hidden="1"/>
    <cellStyle name="Followed Hyperlink" xfId="2770" builtinId="9" hidden="1"/>
    <cellStyle name="Followed Hyperlink" xfId="2771" builtinId="9" hidden="1"/>
    <cellStyle name="Followed Hyperlink" xfId="2772" builtinId="9" hidden="1"/>
    <cellStyle name="Followed Hyperlink" xfId="2773" builtinId="9" hidden="1"/>
    <cellStyle name="Followed Hyperlink" xfId="2774" builtinId="9" hidden="1"/>
    <cellStyle name="Followed Hyperlink" xfId="2775" builtinId="9" hidden="1"/>
    <cellStyle name="Followed Hyperlink" xfId="2776" builtinId="9" hidden="1"/>
    <cellStyle name="Followed Hyperlink" xfId="2777" builtinId="9" hidden="1"/>
    <cellStyle name="Followed Hyperlink" xfId="2778" builtinId="9" hidden="1"/>
    <cellStyle name="Followed Hyperlink" xfId="2779" builtinId="9" hidden="1"/>
    <cellStyle name="Followed Hyperlink" xfId="2780" builtinId="9" hidden="1"/>
    <cellStyle name="Followed Hyperlink" xfId="2781" builtinId="9" hidden="1"/>
    <cellStyle name="Followed Hyperlink" xfId="2782" builtinId="9" hidden="1"/>
    <cellStyle name="Followed Hyperlink" xfId="2783" builtinId="9" hidden="1"/>
    <cellStyle name="Followed Hyperlink" xfId="2784" builtinId="9" hidden="1"/>
    <cellStyle name="Followed Hyperlink" xfId="2785" builtinId="9" hidden="1"/>
    <cellStyle name="Followed Hyperlink" xfId="2786" builtinId="9" hidden="1"/>
    <cellStyle name="Followed Hyperlink" xfId="2787" builtinId="9" hidden="1"/>
    <cellStyle name="Followed Hyperlink" xfId="2788" builtinId="9" hidden="1"/>
    <cellStyle name="Followed Hyperlink" xfId="2789" builtinId="9" hidden="1"/>
    <cellStyle name="Followed Hyperlink" xfId="2790" builtinId="9" hidden="1"/>
    <cellStyle name="Followed Hyperlink" xfId="2791" builtinId="9" hidden="1"/>
    <cellStyle name="Followed Hyperlink" xfId="2792" builtinId="9" hidden="1"/>
    <cellStyle name="Followed Hyperlink" xfId="2793" builtinId="9" hidden="1"/>
    <cellStyle name="Followed Hyperlink" xfId="2794" builtinId="9" hidden="1"/>
    <cellStyle name="Followed Hyperlink" xfId="2795" builtinId="9" hidden="1"/>
    <cellStyle name="Followed Hyperlink" xfId="2796" builtinId="9" hidden="1"/>
    <cellStyle name="Followed Hyperlink" xfId="2797" builtinId="9" hidden="1"/>
    <cellStyle name="Followed Hyperlink" xfId="2798" builtinId="9" hidden="1"/>
    <cellStyle name="Followed Hyperlink" xfId="2799" builtinId="9" hidden="1"/>
    <cellStyle name="Followed Hyperlink" xfId="2800" builtinId="9" hidden="1"/>
    <cellStyle name="Followed Hyperlink" xfId="2801" builtinId="9" hidden="1"/>
    <cellStyle name="Followed Hyperlink" xfId="2802" builtinId="9" hidden="1"/>
    <cellStyle name="Followed Hyperlink" xfId="2803" builtinId="9" hidden="1"/>
    <cellStyle name="Followed Hyperlink" xfId="2804" builtinId="9" hidden="1"/>
    <cellStyle name="Followed Hyperlink" xfId="2805" builtinId="9" hidden="1"/>
    <cellStyle name="Followed Hyperlink" xfId="2806" builtinId="9" hidden="1"/>
    <cellStyle name="Followed Hyperlink" xfId="2807" builtinId="9" hidden="1"/>
    <cellStyle name="Followed Hyperlink" xfId="2808" builtinId="9" hidden="1"/>
    <cellStyle name="Followed Hyperlink" xfId="2809" builtinId="9" hidden="1"/>
    <cellStyle name="Followed Hyperlink" xfId="2810" builtinId="9" hidden="1"/>
    <cellStyle name="Followed Hyperlink" xfId="2811" builtinId="9" hidden="1"/>
    <cellStyle name="Followed Hyperlink" xfId="2812" builtinId="9" hidden="1"/>
    <cellStyle name="Followed Hyperlink" xfId="2813" builtinId="9" hidden="1"/>
    <cellStyle name="Followed Hyperlink" xfId="2814" builtinId="9" hidden="1"/>
    <cellStyle name="Followed Hyperlink" xfId="2815" builtinId="9" hidden="1"/>
    <cellStyle name="Followed Hyperlink" xfId="2816" builtinId="9" hidden="1"/>
    <cellStyle name="Followed Hyperlink" xfId="2817" builtinId="9" hidden="1"/>
    <cellStyle name="Followed Hyperlink" xfId="2818" builtinId="9" hidden="1"/>
    <cellStyle name="Followed Hyperlink" xfId="2819" builtinId="9" hidden="1"/>
    <cellStyle name="Followed Hyperlink" xfId="2820" builtinId="9" hidden="1"/>
    <cellStyle name="Followed Hyperlink" xfId="2821" builtinId="9" hidden="1"/>
    <cellStyle name="Followed Hyperlink" xfId="2822" builtinId="9" hidden="1"/>
    <cellStyle name="Followed Hyperlink" xfId="2823" builtinId="9" hidden="1"/>
    <cellStyle name="Followed Hyperlink" xfId="2824" builtinId="9" hidden="1"/>
    <cellStyle name="Followed Hyperlink" xfId="2825" builtinId="9" hidden="1"/>
    <cellStyle name="Followed Hyperlink" xfId="2826" builtinId="9" hidden="1"/>
    <cellStyle name="Followed Hyperlink" xfId="2827" builtinId="9" hidden="1"/>
    <cellStyle name="Followed Hyperlink" xfId="2828" builtinId="9" hidden="1"/>
    <cellStyle name="Followed Hyperlink" xfId="2829" builtinId="9" hidden="1"/>
    <cellStyle name="Followed Hyperlink" xfId="2830" builtinId="9" hidden="1"/>
    <cellStyle name="Followed Hyperlink" xfId="2831" builtinId="9" hidden="1"/>
    <cellStyle name="Followed Hyperlink" xfId="2832" builtinId="9" hidden="1"/>
    <cellStyle name="Followed Hyperlink" xfId="2833" builtinId="9" hidden="1"/>
    <cellStyle name="Followed Hyperlink" xfId="2834" builtinId="9" hidden="1"/>
    <cellStyle name="Followed Hyperlink" xfId="2835" builtinId="9" hidden="1"/>
    <cellStyle name="Followed Hyperlink" xfId="2836" builtinId="9" hidden="1"/>
    <cellStyle name="Followed Hyperlink" xfId="2837" builtinId="9" hidden="1"/>
    <cellStyle name="Followed Hyperlink" xfId="2838" builtinId="9" hidden="1"/>
    <cellStyle name="Followed Hyperlink" xfId="2839" builtinId="9" hidden="1"/>
    <cellStyle name="Followed Hyperlink" xfId="2840" builtinId="9" hidden="1"/>
    <cellStyle name="Followed Hyperlink" xfId="2841" builtinId="9" hidden="1"/>
    <cellStyle name="Followed Hyperlink" xfId="2842" builtinId="9" hidden="1"/>
    <cellStyle name="Followed Hyperlink" xfId="2843" builtinId="9" hidden="1"/>
    <cellStyle name="Followed Hyperlink" xfId="2844" builtinId="9" hidden="1"/>
    <cellStyle name="Followed Hyperlink" xfId="2845" builtinId="9" hidden="1"/>
    <cellStyle name="Followed Hyperlink" xfId="2846" builtinId="9" hidden="1"/>
    <cellStyle name="Followed Hyperlink" xfId="2847" builtinId="9" hidden="1"/>
    <cellStyle name="Followed Hyperlink" xfId="2848" builtinId="9" hidden="1"/>
    <cellStyle name="Followed Hyperlink" xfId="2849" builtinId="9" hidden="1"/>
    <cellStyle name="Followed Hyperlink" xfId="2850" builtinId="9" hidden="1"/>
    <cellStyle name="Followed Hyperlink" xfId="2851" builtinId="9" hidden="1"/>
    <cellStyle name="Followed Hyperlink" xfId="2852" builtinId="9" hidden="1"/>
    <cellStyle name="Followed Hyperlink" xfId="2853" builtinId="9" hidden="1"/>
    <cellStyle name="Followed Hyperlink" xfId="2854" builtinId="9" hidden="1"/>
    <cellStyle name="Followed Hyperlink" xfId="2855" builtinId="9" hidden="1"/>
    <cellStyle name="Followed Hyperlink" xfId="2856" builtinId="9" hidden="1"/>
    <cellStyle name="Followed Hyperlink" xfId="2857" builtinId="9" hidden="1"/>
    <cellStyle name="Followed Hyperlink" xfId="2858" builtinId="9" hidden="1"/>
    <cellStyle name="Followed Hyperlink" xfId="2859" builtinId="9" hidden="1"/>
    <cellStyle name="Followed Hyperlink" xfId="2860" builtinId="9" hidden="1"/>
    <cellStyle name="Followed Hyperlink" xfId="2861" builtinId="9" hidden="1"/>
    <cellStyle name="Followed Hyperlink" xfId="2862" builtinId="9" hidden="1"/>
    <cellStyle name="Followed Hyperlink" xfId="2863" builtinId="9" hidden="1"/>
    <cellStyle name="Followed Hyperlink" xfId="2864" builtinId="9" hidden="1"/>
    <cellStyle name="Followed Hyperlink" xfId="2865" builtinId="9" hidden="1"/>
    <cellStyle name="Followed Hyperlink" xfId="2866" builtinId="9" hidden="1"/>
    <cellStyle name="Followed Hyperlink" xfId="2867" builtinId="9" hidden="1"/>
    <cellStyle name="Followed Hyperlink" xfId="2868" builtinId="9" hidden="1"/>
    <cellStyle name="Followed Hyperlink" xfId="2869" builtinId="9" hidden="1"/>
    <cellStyle name="Followed Hyperlink" xfId="2870" builtinId="9" hidden="1"/>
    <cellStyle name="Followed Hyperlink" xfId="2871" builtinId="9" hidden="1"/>
    <cellStyle name="Followed Hyperlink" xfId="2872" builtinId="9" hidden="1"/>
    <cellStyle name="Followed Hyperlink" xfId="2873" builtinId="9" hidden="1"/>
    <cellStyle name="Followed Hyperlink" xfId="2874" builtinId="9" hidden="1"/>
    <cellStyle name="Followed Hyperlink" xfId="2875" builtinId="9" hidden="1"/>
    <cellStyle name="Followed Hyperlink" xfId="2876" builtinId="9" hidden="1"/>
    <cellStyle name="Followed Hyperlink" xfId="2877" builtinId="9" hidden="1"/>
    <cellStyle name="Followed Hyperlink" xfId="2878" builtinId="9" hidden="1"/>
    <cellStyle name="Followed Hyperlink" xfId="2879" builtinId="9" hidden="1"/>
    <cellStyle name="Followed Hyperlink" xfId="2880" builtinId="9" hidden="1"/>
    <cellStyle name="Followed Hyperlink" xfId="2881" builtinId="9" hidden="1"/>
    <cellStyle name="Followed Hyperlink" xfId="2882" builtinId="9" hidden="1"/>
    <cellStyle name="Followed Hyperlink" xfId="2883" builtinId="9" hidden="1"/>
    <cellStyle name="Followed Hyperlink" xfId="2884" builtinId="9" hidden="1"/>
    <cellStyle name="Followed Hyperlink" xfId="2885" builtinId="9" hidden="1"/>
    <cellStyle name="Followed Hyperlink" xfId="2886" builtinId="9" hidden="1"/>
    <cellStyle name="Followed Hyperlink" xfId="2887" builtinId="9" hidden="1"/>
    <cellStyle name="Followed Hyperlink" xfId="2888" builtinId="9" hidden="1"/>
    <cellStyle name="Followed Hyperlink" xfId="2889" builtinId="9" hidden="1"/>
    <cellStyle name="Followed Hyperlink" xfId="2890" builtinId="9" hidden="1"/>
    <cellStyle name="Followed Hyperlink" xfId="2891" builtinId="9" hidden="1"/>
    <cellStyle name="Followed Hyperlink" xfId="2892" builtinId="9" hidden="1"/>
    <cellStyle name="Followed Hyperlink" xfId="2893" builtinId="9" hidden="1"/>
    <cellStyle name="Followed Hyperlink" xfId="2894" builtinId="9" hidden="1"/>
    <cellStyle name="Followed Hyperlink" xfId="2895" builtinId="9" hidden="1"/>
    <cellStyle name="Followed Hyperlink" xfId="2896" builtinId="9" hidden="1"/>
    <cellStyle name="Followed Hyperlink" xfId="2897" builtinId="9" hidden="1"/>
    <cellStyle name="Followed Hyperlink" xfId="2898" builtinId="9" hidden="1"/>
    <cellStyle name="Followed Hyperlink" xfId="2899" builtinId="9" hidden="1"/>
    <cellStyle name="Followed Hyperlink" xfId="2900" builtinId="9" hidden="1"/>
    <cellStyle name="Followed Hyperlink" xfId="2901" builtinId="9" hidden="1"/>
    <cellStyle name="Followed Hyperlink" xfId="2902" builtinId="9" hidden="1"/>
    <cellStyle name="Followed Hyperlink" xfId="2903" builtinId="9" hidden="1"/>
    <cellStyle name="Followed Hyperlink" xfId="2904" builtinId="9" hidden="1"/>
    <cellStyle name="Followed Hyperlink" xfId="2905" builtinId="9" hidden="1"/>
    <cellStyle name="Followed Hyperlink" xfId="2906" builtinId="9" hidden="1"/>
    <cellStyle name="Followed Hyperlink" xfId="2907" builtinId="9" hidden="1"/>
    <cellStyle name="Followed Hyperlink" xfId="2908" builtinId="9" hidden="1"/>
    <cellStyle name="Followed Hyperlink" xfId="2909" builtinId="9" hidden="1"/>
    <cellStyle name="Followed Hyperlink" xfId="2910" builtinId="9" hidden="1"/>
    <cellStyle name="Followed Hyperlink" xfId="2911" builtinId="9" hidden="1"/>
    <cellStyle name="Followed Hyperlink" xfId="2912" builtinId="9" hidden="1"/>
    <cellStyle name="Followed Hyperlink" xfId="2913" builtinId="9" hidden="1"/>
    <cellStyle name="Followed Hyperlink" xfId="2914" builtinId="9" hidden="1"/>
    <cellStyle name="Followed Hyperlink" xfId="2915" builtinId="9" hidden="1"/>
    <cellStyle name="Followed Hyperlink" xfId="2916" builtinId="9" hidden="1"/>
    <cellStyle name="Followed Hyperlink" xfId="2917" builtinId="9" hidden="1"/>
    <cellStyle name="Followed Hyperlink" xfId="2918" builtinId="9" hidden="1"/>
    <cellStyle name="Followed Hyperlink" xfId="2919" builtinId="9" hidden="1"/>
    <cellStyle name="Followed Hyperlink" xfId="2920" builtinId="9" hidden="1"/>
    <cellStyle name="Followed Hyperlink" xfId="2921" builtinId="9" hidden="1"/>
    <cellStyle name="Followed Hyperlink" xfId="2922" builtinId="9" hidden="1"/>
    <cellStyle name="Followed Hyperlink" xfId="2923" builtinId="9" hidden="1"/>
    <cellStyle name="Followed Hyperlink" xfId="2924" builtinId="9" hidden="1"/>
    <cellStyle name="Followed Hyperlink" xfId="2925" builtinId="9" hidden="1"/>
    <cellStyle name="Followed Hyperlink" xfId="2926" builtinId="9" hidden="1"/>
    <cellStyle name="Followed Hyperlink" xfId="2927" builtinId="9" hidden="1"/>
    <cellStyle name="Followed Hyperlink" xfId="2928" builtinId="9" hidden="1"/>
    <cellStyle name="Followed Hyperlink" xfId="2929" builtinId="9" hidden="1"/>
    <cellStyle name="Followed Hyperlink" xfId="2930" builtinId="9" hidden="1"/>
    <cellStyle name="Followed Hyperlink" xfId="2931" builtinId="9" hidden="1"/>
    <cellStyle name="Followed Hyperlink" xfId="2932" builtinId="9" hidden="1"/>
    <cellStyle name="Followed Hyperlink" xfId="2933" builtinId="9" hidden="1"/>
    <cellStyle name="Followed Hyperlink" xfId="2934" builtinId="9" hidden="1"/>
    <cellStyle name="Followed Hyperlink" xfId="2935" builtinId="9" hidden="1"/>
    <cellStyle name="Followed Hyperlink" xfId="2936" builtinId="9" hidden="1"/>
    <cellStyle name="Followed Hyperlink" xfId="2937" builtinId="9" hidden="1"/>
    <cellStyle name="Followed Hyperlink" xfId="2938" builtinId="9" hidden="1"/>
    <cellStyle name="Followed Hyperlink" xfId="2939" builtinId="9" hidden="1"/>
    <cellStyle name="Followed Hyperlink" xfId="2940" builtinId="9" hidden="1"/>
    <cellStyle name="Followed Hyperlink" xfId="2941" builtinId="9" hidden="1"/>
    <cellStyle name="Followed Hyperlink" xfId="2942" builtinId="9" hidden="1"/>
    <cellStyle name="Followed Hyperlink" xfId="2943" builtinId="9" hidden="1"/>
    <cellStyle name="Followed Hyperlink" xfId="2944" builtinId="9" hidden="1"/>
    <cellStyle name="Followed Hyperlink" xfId="2945" builtinId="9" hidden="1"/>
    <cellStyle name="Followed Hyperlink" xfId="2946" builtinId="9" hidden="1"/>
    <cellStyle name="Followed Hyperlink" xfId="2947" builtinId="9" hidden="1"/>
    <cellStyle name="Followed Hyperlink" xfId="2948" builtinId="9" hidden="1"/>
    <cellStyle name="Followed Hyperlink" xfId="2949" builtinId="9" hidden="1"/>
    <cellStyle name="Followed Hyperlink" xfId="2950" builtinId="9" hidden="1"/>
    <cellStyle name="Followed Hyperlink" xfId="2951" builtinId="9" hidden="1"/>
    <cellStyle name="Followed Hyperlink" xfId="2952" builtinId="9" hidden="1"/>
    <cellStyle name="Followed Hyperlink" xfId="2953" builtinId="9" hidden="1"/>
    <cellStyle name="Followed Hyperlink" xfId="2954" builtinId="9" hidden="1"/>
    <cellStyle name="Followed Hyperlink" xfId="2955" builtinId="9" hidden="1"/>
    <cellStyle name="Followed Hyperlink" xfId="2956" builtinId="9" hidden="1"/>
    <cellStyle name="Followed Hyperlink" xfId="2957" builtinId="9" hidden="1"/>
    <cellStyle name="Followed Hyperlink" xfId="2958" builtinId="9" hidden="1"/>
    <cellStyle name="Followed Hyperlink" xfId="2959" builtinId="9" hidden="1"/>
    <cellStyle name="Followed Hyperlink" xfId="2960" builtinId="9" hidden="1"/>
    <cellStyle name="Followed Hyperlink" xfId="2961" builtinId="9" hidden="1"/>
    <cellStyle name="Followed Hyperlink" xfId="2962" builtinId="9" hidden="1"/>
    <cellStyle name="Followed Hyperlink" xfId="2963" builtinId="9" hidden="1"/>
    <cellStyle name="Followed Hyperlink" xfId="2964" builtinId="9" hidden="1"/>
    <cellStyle name="Followed Hyperlink" xfId="2965" builtinId="9" hidden="1"/>
    <cellStyle name="Followed Hyperlink" xfId="2966" builtinId="9" hidden="1"/>
    <cellStyle name="Followed Hyperlink" xfId="2967" builtinId="9" hidden="1"/>
    <cellStyle name="Followed Hyperlink" xfId="2968" builtinId="9" hidden="1"/>
    <cellStyle name="Followed Hyperlink" xfId="2969" builtinId="9" hidden="1"/>
    <cellStyle name="Followed Hyperlink" xfId="2970" builtinId="9" hidden="1"/>
    <cellStyle name="Followed Hyperlink" xfId="2971" builtinId="9" hidden="1"/>
    <cellStyle name="Followed Hyperlink" xfId="2972" builtinId="9" hidden="1"/>
    <cellStyle name="Followed Hyperlink" xfId="2973" builtinId="9" hidden="1"/>
    <cellStyle name="Followed Hyperlink" xfId="2974" builtinId="9" hidden="1"/>
    <cellStyle name="Followed Hyperlink" xfId="2975" builtinId="9" hidden="1"/>
    <cellStyle name="Followed Hyperlink" xfId="2976" builtinId="9" hidden="1"/>
    <cellStyle name="Followed Hyperlink" xfId="2977" builtinId="9" hidden="1"/>
    <cellStyle name="Followed Hyperlink" xfId="2978" builtinId="9" hidden="1"/>
    <cellStyle name="Followed Hyperlink" xfId="2979" builtinId="9" hidden="1"/>
    <cellStyle name="Followed Hyperlink" xfId="2980" builtinId="9" hidden="1"/>
    <cellStyle name="Followed Hyperlink" xfId="2981" builtinId="9" hidden="1"/>
    <cellStyle name="Followed Hyperlink" xfId="2982" builtinId="9" hidden="1"/>
    <cellStyle name="Followed Hyperlink" xfId="2983" builtinId="9" hidden="1"/>
    <cellStyle name="Followed Hyperlink" xfId="2984" builtinId="9" hidden="1"/>
    <cellStyle name="Followed Hyperlink" xfId="2985" builtinId="9" hidden="1"/>
    <cellStyle name="Followed Hyperlink" xfId="2986" builtinId="9" hidden="1"/>
    <cellStyle name="Followed Hyperlink" xfId="2987" builtinId="9" hidden="1"/>
    <cellStyle name="Followed Hyperlink" xfId="2988" builtinId="9" hidden="1"/>
    <cellStyle name="Followed Hyperlink" xfId="2989" builtinId="9" hidden="1"/>
    <cellStyle name="Followed Hyperlink" xfId="2990" builtinId="9" hidden="1"/>
    <cellStyle name="Followed Hyperlink" xfId="2991" builtinId="9" hidden="1"/>
    <cellStyle name="Followed Hyperlink" xfId="2992" builtinId="9" hidden="1"/>
    <cellStyle name="Followed Hyperlink" xfId="2993" builtinId="9" hidden="1"/>
    <cellStyle name="Followed Hyperlink" xfId="2994" builtinId="9" hidden="1"/>
    <cellStyle name="Followed Hyperlink" xfId="2995" builtinId="9" hidden="1"/>
    <cellStyle name="Followed Hyperlink" xfId="2996" builtinId="9" hidden="1"/>
    <cellStyle name="Followed Hyperlink" xfId="2997" builtinId="9" hidden="1"/>
    <cellStyle name="Followed Hyperlink" xfId="2998" builtinId="9" hidden="1"/>
    <cellStyle name="Followed Hyperlink" xfId="2999" builtinId="9" hidden="1"/>
    <cellStyle name="Followed Hyperlink" xfId="3000" builtinId="9" hidden="1"/>
    <cellStyle name="Followed Hyperlink" xfId="3001" builtinId="9" hidden="1"/>
    <cellStyle name="Followed Hyperlink" xfId="3002" builtinId="9" hidden="1"/>
    <cellStyle name="Followed Hyperlink" xfId="3003" builtinId="9" hidden="1"/>
    <cellStyle name="Followed Hyperlink" xfId="3004" builtinId="9" hidden="1"/>
    <cellStyle name="Followed Hyperlink" xfId="3005" builtinId="9" hidden="1"/>
    <cellStyle name="Followed Hyperlink" xfId="3006" builtinId="9" hidden="1"/>
    <cellStyle name="Followed Hyperlink" xfId="3007" builtinId="9" hidden="1"/>
    <cellStyle name="Followed Hyperlink" xfId="3008" builtinId="9" hidden="1"/>
    <cellStyle name="Followed Hyperlink" xfId="3009" builtinId="9" hidden="1"/>
    <cellStyle name="Followed Hyperlink" xfId="3010" builtinId="9" hidden="1"/>
    <cellStyle name="Followed Hyperlink" xfId="3011" builtinId="9" hidden="1"/>
    <cellStyle name="Followed Hyperlink" xfId="3012" builtinId="9" hidden="1"/>
    <cellStyle name="Followed Hyperlink" xfId="3013" builtinId="9" hidden="1"/>
    <cellStyle name="Followed Hyperlink" xfId="3014" builtinId="9" hidden="1"/>
    <cellStyle name="Followed Hyperlink" xfId="3015" builtinId="9" hidden="1"/>
    <cellStyle name="Followed Hyperlink" xfId="3016" builtinId="9" hidden="1"/>
    <cellStyle name="Followed Hyperlink" xfId="3017" builtinId="9" hidden="1"/>
    <cellStyle name="Followed Hyperlink" xfId="3018" builtinId="9" hidden="1"/>
    <cellStyle name="Followed Hyperlink" xfId="3019" builtinId="9" hidden="1"/>
    <cellStyle name="Followed Hyperlink" xfId="3020" builtinId="9" hidden="1"/>
    <cellStyle name="Followed Hyperlink" xfId="3021" builtinId="9" hidden="1"/>
    <cellStyle name="Followed Hyperlink" xfId="3022" builtinId="9" hidden="1"/>
    <cellStyle name="Followed Hyperlink" xfId="3023" builtinId="9" hidden="1"/>
    <cellStyle name="Followed Hyperlink" xfId="3024" builtinId="9" hidden="1"/>
    <cellStyle name="Followed Hyperlink" xfId="3025" builtinId="9" hidden="1"/>
    <cellStyle name="Followed Hyperlink" xfId="3026" builtinId="9" hidden="1"/>
    <cellStyle name="Followed Hyperlink" xfId="3027" builtinId="9" hidden="1"/>
    <cellStyle name="Followed Hyperlink" xfId="3028" builtinId="9" hidden="1"/>
    <cellStyle name="Followed Hyperlink" xfId="3029" builtinId="9" hidden="1"/>
    <cellStyle name="Followed Hyperlink" xfId="3030" builtinId="9" hidden="1"/>
    <cellStyle name="Followed Hyperlink" xfId="3031" builtinId="9" hidden="1"/>
    <cellStyle name="Followed Hyperlink" xfId="3032" builtinId="9" hidden="1"/>
    <cellStyle name="Followed Hyperlink" xfId="3033" builtinId="9" hidden="1"/>
    <cellStyle name="Followed Hyperlink" xfId="3034" builtinId="9" hidden="1"/>
    <cellStyle name="Followed Hyperlink" xfId="3035" builtinId="9" hidden="1"/>
    <cellStyle name="Followed Hyperlink" xfId="3036" builtinId="9" hidden="1"/>
    <cellStyle name="Followed Hyperlink" xfId="3037" builtinId="9" hidden="1"/>
    <cellStyle name="Followed Hyperlink" xfId="3038" builtinId="9" hidden="1"/>
    <cellStyle name="Followed Hyperlink" xfId="3039" builtinId="9" hidden="1"/>
    <cellStyle name="Followed Hyperlink" xfId="3040" builtinId="9" hidden="1"/>
    <cellStyle name="Followed Hyperlink" xfId="3041" builtinId="9" hidden="1"/>
    <cellStyle name="Followed Hyperlink" xfId="3042" builtinId="9" hidden="1"/>
    <cellStyle name="Followed Hyperlink" xfId="3043" builtinId="9" hidden="1"/>
    <cellStyle name="Followed Hyperlink" xfId="3044" builtinId="9" hidden="1"/>
    <cellStyle name="Followed Hyperlink" xfId="3045" builtinId="9" hidden="1"/>
    <cellStyle name="Followed Hyperlink" xfId="3046" builtinId="9" hidden="1"/>
    <cellStyle name="Followed Hyperlink" xfId="3047" builtinId="9" hidden="1"/>
    <cellStyle name="Followed Hyperlink" xfId="3049" builtinId="9" hidden="1"/>
    <cellStyle name="Followed Hyperlink" xfId="3051" builtinId="9" hidden="1"/>
    <cellStyle name="Followed Hyperlink" xfId="3053" builtinId="9" hidden="1"/>
    <cellStyle name="Followed Hyperlink" xfId="3055" builtinId="9" hidden="1"/>
    <cellStyle name="Followed Hyperlink" xfId="3057" builtinId="9" hidden="1"/>
    <cellStyle name="Followed Hyperlink" xfId="3059" builtinId="9" hidden="1"/>
    <cellStyle name="Followed Hyperlink" xfId="3061" builtinId="9" hidden="1"/>
    <cellStyle name="Followed Hyperlink" xfId="3063" builtinId="9" hidden="1"/>
    <cellStyle name="Followed Hyperlink" xfId="3065" builtinId="9" hidden="1"/>
    <cellStyle name="Followed Hyperlink" xfId="3067" builtinId="9" hidden="1"/>
    <cellStyle name="Followed Hyperlink" xfId="3069" builtinId="9" hidden="1"/>
    <cellStyle name="Followed Hyperlink" xfId="3071" builtinId="9" hidden="1"/>
    <cellStyle name="Followed Hyperlink" xfId="3073" builtinId="9" hidden="1"/>
    <cellStyle name="Followed Hyperlink" xfId="3075" builtinId="9" hidden="1"/>
    <cellStyle name="Followed Hyperlink" xfId="3077" builtinId="9" hidden="1"/>
    <cellStyle name="Followed Hyperlink" xfId="3079" builtinId="9" hidden="1"/>
    <cellStyle name="Followed Hyperlink" xfId="3081" builtinId="9" hidden="1"/>
    <cellStyle name="Followed Hyperlink" xfId="3083" builtinId="9" hidden="1"/>
    <cellStyle name="Followed Hyperlink" xfId="3085" builtinId="9" hidden="1"/>
    <cellStyle name="Followed Hyperlink" xfId="3087" builtinId="9" hidden="1"/>
    <cellStyle name="Followed Hyperlink" xfId="3089" builtinId="9" hidden="1"/>
    <cellStyle name="Followed Hyperlink" xfId="3091" builtinId="9" hidden="1"/>
    <cellStyle name="Followed Hyperlink" xfId="3093" builtinId="9" hidden="1"/>
    <cellStyle name="Followed Hyperlink" xfId="3095" builtinId="9" hidden="1"/>
    <cellStyle name="Followed Hyperlink" xfId="3097" builtinId="9" hidden="1"/>
    <cellStyle name="Followed Hyperlink" xfId="3099" builtinId="9" hidden="1"/>
    <cellStyle name="Followed Hyperlink" xfId="3101" builtinId="9" hidden="1"/>
    <cellStyle name="Followed Hyperlink" xfId="3103" builtinId="9" hidden="1"/>
    <cellStyle name="Followed Hyperlink" xfId="3105" builtinId="9" hidden="1"/>
    <cellStyle name="Followed Hyperlink" xfId="3107" builtinId="9" hidden="1"/>
    <cellStyle name="Followed Hyperlink" xfId="3109" builtinId="9" hidden="1"/>
    <cellStyle name="Followed Hyperlink" xfId="3111" builtinId="9" hidden="1"/>
    <cellStyle name="Followed Hyperlink" xfId="3113" builtinId="9" hidden="1"/>
    <cellStyle name="Followed Hyperlink" xfId="3115" builtinId="9" hidden="1"/>
    <cellStyle name="Followed Hyperlink" xfId="3117" builtinId="9" hidden="1"/>
    <cellStyle name="Followed Hyperlink" xfId="3119" builtinId="9" hidden="1"/>
    <cellStyle name="Followed Hyperlink" xfId="3121" builtinId="9" hidden="1"/>
    <cellStyle name="Followed Hyperlink" xfId="3123" builtinId="9" hidden="1"/>
    <cellStyle name="Followed Hyperlink" xfId="3125" builtinId="9" hidden="1"/>
    <cellStyle name="Followed Hyperlink" xfId="3127" builtinId="9" hidden="1"/>
    <cellStyle name="Followed Hyperlink" xfId="3129" builtinId="9" hidden="1"/>
    <cellStyle name="Followed Hyperlink" xfId="3131" builtinId="9" hidden="1"/>
    <cellStyle name="Followed Hyperlink" xfId="3133" builtinId="9" hidden="1"/>
    <cellStyle name="Followed Hyperlink" xfId="3135" builtinId="9" hidden="1"/>
    <cellStyle name="Followed Hyperlink" xfId="3137" builtinId="9" hidden="1"/>
    <cellStyle name="Followed Hyperlink" xfId="3139" builtinId="9" hidden="1"/>
    <cellStyle name="Followed Hyperlink" xfId="3141" builtinId="9" hidden="1"/>
    <cellStyle name="Followed Hyperlink" xfId="3143" builtinId="9" hidden="1"/>
    <cellStyle name="Followed Hyperlink" xfId="3145" builtinId="9" hidden="1"/>
    <cellStyle name="Followed Hyperlink" xfId="3147" builtinId="9" hidden="1"/>
    <cellStyle name="Good 2" xfId="80" xr:uid="{00000000-0005-0000-0000-0000E40B0000}"/>
    <cellStyle name="Heading" xfId="13" xr:uid="{00000000-0005-0000-0000-0000E50B0000}"/>
    <cellStyle name="Heading 1 2" xfId="81" xr:uid="{00000000-0005-0000-0000-0000E60B0000}"/>
    <cellStyle name="Heading 2 2" xfId="82" xr:uid="{00000000-0005-0000-0000-0000E70B0000}"/>
    <cellStyle name="Heading 3 2" xfId="83" xr:uid="{00000000-0005-0000-0000-0000E80B0000}"/>
    <cellStyle name="Heading 4 2" xfId="26" xr:uid="{00000000-0005-0000-0000-0000E90B0000}"/>
    <cellStyle name="Heading 5" xfId="84" xr:uid="{00000000-0005-0000-0000-0000EA0B0000}"/>
    <cellStyle name="Heading 5 2" xfId="3150" xr:uid="{00000000-0005-0000-0000-0000EA0B0000}"/>
    <cellStyle name="Hyperlink" xfId="21" builtinId="8" hidden="1"/>
    <cellStyle name="Hyperlink" xfId="103" builtinId="8" hidden="1"/>
    <cellStyle name="Hyperlink" xfId="452" builtinId="8" hidden="1"/>
    <cellStyle name="Hyperlink" xfId="3048" builtinId="8" hidden="1"/>
    <cellStyle name="Hyperlink" xfId="3050" builtinId="8" hidden="1"/>
    <cellStyle name="Hyperlink" xfId="3052" builtinId="8" hidden="1"/>
    <cellStyle name="Hyperlink" xfId="3054" builtinId="8" hidden="1"/>
    <cellStyle name="Hyperlink" xfId="3056" builtinId="8" hidden="1"/>
    <cellStyle name="Hyperlink" xfId="3058" builtinId="8" hidden="1"/>
    <cellStyle name="Hyperlink" xfId="3060" builtinId="8" hidden="1"/>
    <cellStyle name="Hyperlink" xfId="3062" builtinId="8" hidden="1"/>
    <cellStyle name="Hyperlink" xfId="3064" builtinId="8" hidden="1"/>
    <cellStyle name="Hyperlink" xfId="3066" builtinId="8" hidden="1"/>
    <cellStyle name="Hyperlink" xfId="3068" builtinId="8" hidden="1"/>
    <cellStyle name="Hyperlink" xfId="3070" builtinId="8" hidden="1"/>
    <cellStyle name="Hyperlink" xfId="3072" builtinId="8" hidden="1"/>
    <cellStyle name="Hyperlink" xfId="3074" builtinId="8" hidden="1"/>
    <cellStyle name="Hyperlink" xfId="3076" builtinId="8" hidden="1"/>
    <cellStyle name="Hyperlink" xfId="3078" builtinId="8" hidden="1"/>
    <cellStyle name="Hyperlink" xfId="3080" builtinId="8" hidden="1"/>
    <cellStyle name="Hyperlink" xfId="3082" builtinId="8" hidden="1"/>
    <cellStyle name="Hyperlink" xfId="3084" builtinId="8" hidden="1"/>
    <cellStyle name="Hyperlink" xfId="3086" builtinId="8" hidden="1"/>
    <cellStyle name="Hyperlink" xfId="3088" builtinId="8" hidden="1"/>
    <cellStyle name="Hyperlink" xfId="3090" builtinId="8" hidden="1"/>
    <cellStyle name="Hyperlink" xfId="3092" builtinId="8" hidden="1"/>
    <cellStyle name="Hyperlink" xfId="3094" builtinId="8" hidden="1"/>
    <cellStyle name="Hyperlink" xfId="3096" builtinId="8" hidden="1"/>
    <cellStyle name="Hyperlink" xfId="3098" builtinId="8" hidden="1"/>
    <cellStyle name="Hyperlink" xfId="3100" builtinId="8" hidden="1"/>
    <cellStyle name="Hyperlink" xfId="3102" builtinId="8" hidden="1"/>
    <cellStyle name="Hyperlink" xfId="3104" builtinId="8" hidden="1"/>
    <cellStyle name="Hyperlink" xfId="3106" builtinId="8" hidden="1"/>
    <cellStyle name="Hyperlink" xfId="3108" builtinId="8" hidden="1"/>
    <cellStyle name="Hyperlink" xfId="3110" builtinId="8" hidden="1"/>
    <cellStyle name="Hyperlink" xfId="3112" builtinId="8" hidden="1"/>
    <cellStyle name="Hyperlink" xfId="3114" builtinId="8" hidden="1"/>
    <cellStyle name="Hyperlink" xfId="3116" builtinId="8" hidden="1"/>
    <cellStyle name="Hyperlink" xfId="3118" builtinId="8" hidden="1"/>
    <cellStyle name="Hyperlink" xfId="3120" builtinId="8" hidden="1"/>
    <cellStyle name="Hyperlink" xfId="3122" builtinId="8" hidden="1"/>
    <cellStyle name="Hyperlink" xfId="3124" builtinId="8" hidden="1"/>
    <cellStyle name="Hyperlink" xfId="3126" builtinId="8" hidden="1"/>
    <cellStyle name="Hyperlink" xfId="3128" builtinId="8" hidden="1"/>
    <cellStyle name="Hyperlink" xfId="3130" builtinId="8" hidden="1"/>
    <cellStyle name="Hyperlink" xfId="3132" builtinId="8" hidden="1"/>
    <cellStyle name="Hyperlink" xfId="3134" builtinId="8" hidden="1"/>
    <cellStyle name="Hyperlink" xfId="3136" builtinId="8" hidden="1"/>
    <cellStyle name="Hyperlink" xfId="3138" builtinId="8" hidden="1"/>
    <cellStyle name="Hyperlink" xfId="3140" builtinId="8" hidden="1"/>
    <cellStyle name="Hyperlink" xfId="3142" builtinId="8" hidden="1"/>
    <cellStyle name="Hyperlink" xfId="3144" builtinId="8" hidden="1"/>
    <cellStyle name="Hyperlink" xfId="3146" builtinId="8" hidden="1"/>
    <cellStyle name="Input" xfId="18" builtinId="20" customBuiltin="1"/>
    <cellStyle name="Input 2" xfId="23" xr:uid="{00000000-0005-0000-0000-0000210C0000}"/>
    <cellStyle name="Input 2 2" xfId="85" xr:uid="{00000000-0005-0000-0000-0000220C0000}"/>
    <cellStyle name="Input 3" xfId="25" xr:uid="{00000000-0005-0000-0000-0000230C0000}"/>
    <cellStyle name="Input 4" xfId="86" xr:uid="{00000000-0005-0000-0000-0000240C0000}"/>
    <cellStyle name="Input 4 2" xfId="3151" xr:uid="{00000000-0005-0000-0000-0000240C0000}"/>
    <cellStyle name="Input 5" xfId="473" xr:uid="{00000000-0005-0000-0000-0000250C0000}"/>
    <cellStyle name="Linked Cell 2" xfId="87" xr:uid="{00000000-0005-0000-0000-0000260C0000}"/>
    <cellStyle name="Microsoft Excel found an error in the formula you entered. Do you want to accept the correction proposed below?_x000a__x000a_|_x000a__x000a_• To accept the correction, click Yes._x000a_• To close this message and correct the formula yourself, click No." xfId="14" xr:uid="{00000000-0005-0000-0000-0000270C0000}"/>
    <cellStyle name="Microsoft Excel found an error in the formula you entered. Do you want to accept the correction proposed below?_x000a__x000a_|_x000a__x000a_• To accept the correction, click Yes._x000a_• To close this message and correct the formula yourself, click No. 2" xfId="3148" xr:uid="{00000000-0005-0000-0000-0000270C0000}"/>
    <cellStyle name="Microsoft Excel found an error in the formula you entered. Do you want to accept the correction proposed below?_x000d__x000d_|_x000d__x000d_• To accept the correction, click Yes._x000d_• To close this message and correct the formula yourself, click No." xfId="88" xr:uid="{00000000-0005-0000-0000-0000280C0000}"/>
    <cellStyle name="Microsoft Excel found an error in the formula you entered. Do you want to accept the correction proposed below?_x000d__x000d_|_x000d__x000d_• To accept the correction, click Yes._x000d_• To close this message and correct the formula yourself, click No. 2" xfId="3152" xr:uid="{00000000-0005-0000-0000-0000280C0000}"/>
    <cellStyle name="Neutral 2" xfId="89" xr:uid="{00000000-0005-0000-0000-0000290C0000}"/>
    <cellStyle name="Normal" xfId="0" builtinId="0"/>
    <cellStyle name="Normal 2" xfId="6" xr:uid="{00000000-0005-0000-0000-00002B0C0000}"/>
    <cellStyle name="Normal 2 2" xfId="8" xr:uid="{00000000-0005-0000-0000-00002C0C0000}"/>
    <cellStyle name="Normal 2 2 2" xfId="90" xr:uid="{00000000-0005-0000-0000-00002D0C0000}"/>
    <cellStyle name="Normal 2 2 3" xfId="119" xr:uid="{00000000-0005-0000-0000-00002E0C0000}"/>
    <cellStyle name="Normal 2 2 3 2" xfId="3166" xr:uid="{00000000-0005-0000-0000-00002E0C0000}"/>
    <cellStyle name="Normal 2 3" xfId="91" xr:uid="{00000000-0005-0000-0000-00002F0C0000}"/>
    <cellStyle name="Normal 2 4" xfId="118" xr:uid="{00000000-0005-0000-0000-0000300C0000}"/>
    <cellStyle name="Normal 2 4 2" xfId="3165" xr:uid="{00000000-0005-0000-0000-0000300C0000}"/>
    <cellStyle name="Normal 3" xfId="92" xr:uid="{00000000-0005-0000-0000-0000310C0000}"/>
    <cellStyle name="Normal 3 2" xfId="383" xr:uid="{00000000-0005-0000-0000-0000320C0000}"/>
    <cellStyle name="Normal 3 2 2" xfId="3168" xr:uid="{00000000-0005-0000-0000-0000320C0000}"/>
    <cellStyle name="Normal 3 3" xfId="450" xr:uid="{00000000-0005-0000-0000-0000330C0000}"/>
    <cellStyle name="Normal 4" xfId="447" xr:uid="{00000000-0005-0000-0000-0000340C0000}"/>
    <cellStyle name="Note 2" xfId="93" xr:uid="{00000000-0005-0000-0000-0000350C0000}"/>
    <cellStyle name="Note 2 2" xfId="3153" xr:uid="{00000000-0005-0000-0000-0000350C0000}"/>
    <cellStyle name="Note 3" xfId="474" xr:uid="{00000000-0005-0000-0000-0000360C0000}"/>
    <cellStyle name="Output 2" xfId="94" xr:uid="{00000000-0005-0000-0000-0000370C0000}"/>
    <cellStyle name="Output 2 2" xfId="3154" xr:uid="{00000000-0005-0000-0000-0000370C0000}"/>
    <cellStyle name="Output 3" xfId="475" xr:uid="{00000000-0005-0000-0000-0000380C0000}"/>
    <cellStyle name="Output 3 2" xfId="3169" xr:uid="{00000000-0005-0000-0000-0000380C0000}"/>
    <cellStyle name="outside" xfId="433" xr:uid="{00000000-0005-0000-0000-0000390C0000}"/>
    <cellStyle name="outside 2" xfId="451" xr:uid="{00000000-0005-0000-0000-00003A0C0000}"/>
    <cellStyle name="Percent" xfId="3" builtinId="5"/>
    <cellStyle name="Percent 2" xfId="7" xr:uid="{00000000-0005-0000-0000-00003C0C0000}"/>
    <cellStyle name="Percent 2 2" xfId="95" xr:uid="{00000000-0005-0000-0000-00003D0C0000}"/>
    <cellStyle name="Percent 2 3" xfId="120" xr:uid="{00000000-0005-0000-0000-00003E0C0000}"/>
    <cellStyle name="Percent 2 3 2" xfId="3167" xr:uid="{00000000-0005-0000-0000-00003E0C0000}"/>
    <cellStyle name="Percent 3" xfId="96" xr:uid="{00000000-0005-0000-0000-00003F0C0000}"/>
    <cellStyle name="Percent 4" xfId="449" xr:uid="{00000000-0005-0000-0000-0000400C0000}"/>
    <cellStyle name="Sheet Title" xfId="97" xr:uid="{00000000-0005-0000-0000-0000410C0000}"/>
    <cellStyle name="Stub" xfId="15" xr:uid="{00000000-0005-0000-0000-0000420C0000}"/>
    <cellStyle name="Stub 2" xfId="98" xr:uid="{00000000-0005-0000-0000-0000430C0000}"/>
    <cellStyle name="Stub 2 2" xfId="3155" xr:uid="{00000000-0005-0000-0000-0000430C0000}"/>
    <cellStyle name="Style 1" xfId="431" xr:uid="{00000000-0005-0000-0000-0000440C0000}"/>
    <cellStyle name="Top" xfId="16" xr:uid="{00000000-0005-0000-0000-0000450C0000}"/>
    <cellStyle name="Top 2" xfId="99" xr:uid="{00000000-0005-0000-0000-0000460C0000}"/>
    <cellStyle name="Top 2 2" xfId="3156" xr:uid="{00000000-0005-0000-0000-0000460C0000}"/>
    <cellStyle name="Total 2" xfId="100" xr:uid="{00000000-0005-0000-0000-0000470C0000}"/>
    <cellStyle name="Total 2 2" xfId="3157" xr:uid="{00000000-0005-0000-0000-0000470C0000}"/>
    <cellStyle name="Total 3" xfId="476" xr:uid="{00000000-0005-0000-0000-0000480C0000}"/>
    <cellStyle name="Total 3 2" xfId="3170" xr:uid="{00000000-0005-0000-0000-0000480C0000}"/>
    <cellStyle name="Totals" xfId="17" xr:uid="{00000000-0005-0000-0000-0000490C0000}"/>
    <cellStyle name="Totals 2" xfId="101" xr:uid="{00000000-0005-0000-0000-00004A0C0000}"/>
    <cellStyle name="Totals 2 2" xfId="3158" xr:uid="{00000000-0005-0000-0000-00004A0C0000}"/>
    <cellStyle name="Warning Text 2" xfId="102" xr:uid="{00000000-0005-0000-0000-00004B0C0000}"/>
  </cellStyles>
  <dxfs count="0"/>
  <tableStyles count="0" defaultTableStyle="TableStyleMedium9" defaultPivotStyle="PivotStyleMedium4"/>
  <colors>
    <mruColors>
      <color rgb="FFFFFFCC"/>
      <color rgb="FF400080"/>
      <color rgb="FFFFFF66"/>
      <color rgb="FFFFFF99"/>
      <color rgb="FFCCFF99"/>
      <color rgb="FFCCFFCC"/>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3210</xdr:colOff>
      <xdr:row>11</xdr:row>
      <xdr:rowOff>3173</xdr:rowOff>
    </xdr:from>
    <xdr:to>
      <xdr:col>20</xdr:col>
      <xdr:colOff>0</xdr:colOff>
      <xdr:row>23</xdr:row>
      <xdr:rowOff>190499</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222910" y="2317748"/>
          <a:ext cx="8112090" cy="2387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mn-lt"/>
              <a:ea typeface="+mn-ea"/>
              <a:cs typeface="+mn-cs"/>
            </a:rPr>
            <a:t>DISCOUNT RATES</a:t>
          </a:r>
          <a:r>
            <a:rPr lang="en-US" sz="1000">
              <a:solidFill>
                <a:schemeClr val="dk1"/>
              </a:solidFill>
              <a:effectLst/>
              <a:latin typeface="+mn-lt"/>
              <a:ea typeface="+mn-ea"/>
              <a:cs typeface="+mn-cs"/>
            </a:rPr>
            <a:t>:</a:t>
          </a:r>
          <a:r>
            <a:rPr lang="en-US" sz="1000" baseline="0">
              <a:solidFill>
                <a:schemeClr val="dk1"/>
              </a:solidFill>
              <a:effectLst/>
              <a:latin typeface="+mn-lt"/>
              <a:ea typeface="+mn-ea"/>
              <a:cs typeface="+mn-cs"/>
            </a:rPr>
            <a:t> </a:t>
          </a:r>
          <a:r>
            <a:rPr lang="en-US" sz="1000">
              <a:solidFill>
                <a:schemeClr val="dk1"/>
              </a:solidFill>
              <a:effectLst/>
              <a:latin typeface="+mn-lt"/>
              <a:ea typeface="+mn-ea"/>
              <a:cs typeface="+mn-cs"/>
            </a:rPr>
            <a:t>When a program's costs and impacts are distributed across time, it is necessary to discount them back to their present value in the base year of the program to account for an organization's time preference for both costs and benefits. The social opportunity cost of capital (SOC) is used as the standard discount rate in this analysis, in part because the high variation and scarce data on time preference in the developing world makes it impossible to use people's social rate of time preference to establish a standard discount rate. </a:t>
          </a:r>
        </a:p>
        <a:p>
          <a:r>
            <a:rPr lang="en-US" sz="1000">
              <a:solidFill>
                <a:schemeClr val="dk1"/>
              </a:solidFill>
              <a:effectLst/>
              <a:latin typeface="+mn-lt"/>
              <a:ea typeface="+mn-ea"/>
              <a:cs typeface="+mn-cs"/>
            </a:rPr>
            <a:t> </a:t>
          </a:r>
        </a:p>
        <a:p>
          <a:r>
            <a:rPr lang="en-US" sz="1000">
              <a:solidFill>
                <a:schemeClr val="dk1"/>
              </a:solidFill>
              <a:effectLst/>
              <a:latin typeface="+mn-lt"/>
              <a:ea typeface="+mn-ea"/>
              <a:cs typeface="+mn-cs"/>
            </a:rPr>
            <a:t>Looking at the median discount rate, calculated based on the SOC, across countries suggests that anything between 10-12 percent is a reasonable rate for discounting the costs and benefits of educational programs in developing countries. We've chosen to set the discount rate to 10 percent to ensure consistency across all programs in the analysis. (For a list of discount rates used by various governments and organizations, see Table 2 of Dhaliwal et al., 2013.)</a:t>
          </a:r>
        </a:p>
        <a:p>
          <a:endParaRPr lang="en-US" sz="1000">
            <a:solidFill>
              <a:schemeClr val="dk1"/>
            </a:solidFill>
            <a:effectLst/>
            <a:latin typeface="+mn-lt"/>
            <a:ea typeface="+mn-ea"/>
            <a:cs typeface="+mn-cs"/>
          </a:endParaRPr>
        </a:p>
        <a:p>
          <a:r>
            <a:rPr lang="en-US" sz="1000">
              <a:solidFill>
                <a:schemeClr val="dk1"/>
              </a:solidFill>
              <a:effectLst/>
              <a:latin typeface="+mn-lt"/>
              <a:ea typeface="+mn-ea"/>
              <a:cs typeface="+mn-cs"/>
            </a:rPr>
            <a:t> </a:t>
          </a:r>
        </a:p>
        <a:p>
          <a:r>
            <a:rPr lang="en-US" sz="1000" b="1">
              <a:solidFill>
                <a:schemeClr val="dk1"/>
              </a:solidFill>
              <a:effectLst/>
              <a:latin typeface="+mn-lt"/>
              <a:ea typeface="+mn-ea"/>
              <a:cs typeface="+mn-cs"/>
            </a:rPr>
            <a:t>ASSUMED WORKING HOURS</a:t>
          </a:r>
          <a:r>
            <a:rPr lang="en-US" sz="1000">
              <a:solidFill>
                <a:schemeClr val="dk1"/>
              </a:solidFill>
              <a:effectLst/>
              <a:latin typeface="+mn-lt"/>
              <a:ea typeface="+mn-ea"/>
              <a:cs typeface="+mn-cs"/>
            </a:rPr>
            <a:t>: It is extremely difficult to quantify the average number of hours people work in the informal sector. In order to ensure consistency across all programs in the analysis, we have developed a set of standard assumptions regarding beneficiaries' and NGO employees' working hours.</a:t>
          </a:r>
        </a:p>
      </xdr:txBody>
    </xdr:sp>
    <xdr:clientData/>
  </xdr:twoCellAnchor>
  <xdr:twoCellAnchor>
    <xdr:from>
      <xdr:col>7</xdr:col>
      <xdr:colOff>676274</xdr:colOff>
      <xdr:row>2</xdr:row>
      <xdr:rowOff>76201</xdr:rowOff>
    </xdr:from>
    <xdr:to>
      <xdr:col>20</xdr:col>
      <xdr:colOff>9524</xdr:colOff>
      <xdr:row>8</xdr:row>
      <xdr:rowOff>95251</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5219699" y="504826"/>
          <a:ext cx="8124825" cy="13335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strike="noStrike" baseline="0">
              <a:solidFill>
                <a:schemeClr val="dk1"/>
              </a:solidFill>
              <a:latin typeface="+mn-lt"/>
              <a:ea typeface="+mn-ea"/>
              <a:cs typeface="+mn-cs"/>
            </a:rPr>
            <a:t>YEARS OF SCHOOLING</a:t>
          </a:r>
          <a:r>
            <a:rPr lang="en-US" sz="1000" b="0" i="0" u="none" strike="noStrike" baseline="0">
              <a:solidFill>
                <a:schemeClr val="dk1"/>
              </a:solidFill>
              <a:latin typeface="+mn-lt"/>
              <a:ea typeface="+mn-ea"/>
              <a:cs typeface="+mn-cs"/>
            </a:rPr>
            <a:t>: One "year of schooling" here is taken to mean one academic year, and not 12 months of classroom instruction--for instance, a child who sees a 5.8 percentage point increase in attendance is considered as having received an additional 0.058 years of schooling. When calculating impacts, we use the change in unconditional attendance, rather than simply attendance or enrollment, to calculate the number of additional years of schooling induced. In practice, this means that change in enrollment are multiplied times the attendance rate, so that the number of additional years of education induced reflects the absenteeism rate in that context. </a:t>
          </a:r>
        </a:p>
        <a:p>
          <a:endParaRPr lang="en-US" sz="1000" b="0" i="0" u="none" strike="noStrike" baseline="0">
            <a:solidFill>
              <a:schemeClr val="dk1"/>
            </a:solidFill>
            <a:latin typeface="+mn-lt"/>
            <a:ea typeface="+mn-ea"/>
            <a:cs typeface="+mn-cs"/>
          </a:endParaRPr>
        </a:p>
        <a:p>
          <a:r>
            <a:rPr lang="en-US" sz="1000" b="0" i="0" u="none" strike="noStrike" baseline="0">
              <a:solidFill>
                <a:schemeClr val="dk1"/>
              </a:solidFill>
              <a:latin typeface="+mn-lt"/>
              <a:ea typeface="+mn-ea"/>
              <a:cs typeface="+mn-cs"/>
            </a:rPr>
            <a:t>The J-PAL bulletin "Roll Call: Getting Kids to School" provides additional discussion of why children may be out of school, and the contextual and institutional details of the programs analyzed here. </a:t>
          </a:r>
        </a:p>
      </xdr:txBody>
    </xdr:sp>
    <xdr:clientData/>
  </xdr:twoCellAnchor>
  <xdr:twoCellAnchor>
    <xdr:from>
      <xdr:col>8</xdr:col>
      <xdr:colOff>0</xdr:colOff>
      <xdr:row>29</xdr:row>
      <xdr:rowOff>12700</xdr:rowOff>
    </xdr:from>
    <xdr:to>
      <xdr:col>14</xdr:col>
      <xdr:colOff>657225</xdr:colOff>
      <xdr:row>39</xdr:row>
      <xdr:rowOff>28575</xdr:rowOff>
    </xdr:to>
    <xdr:grpSp>
      <xdr:nvGrpSpPr>
        <xdr:cNvPr id="7" name="Group 6">
          <a:extLst>
            <a:ext uri="{FF2B5EF4-FFF2-40B4-BE49-F238E27FC236}">
              <a16:creationId xmlns:a16="http://schemas.microsoft.com/office/drawing/2014/main" id="{00000000-0008-0000-0200-000007000000}"/>
            </a:ext>
          </a:extLst>
        </xdr:cNvPr>
        <xdr:cNvGrpSpPr/>
      </xdr:nvGrpSpPr>
      <xdr:grpSpPr>
        <a:xfrm>
          <a:off x="5238750" y="6042025"/>
          <a:ext cx="4714875" cy="1711325"/>
          <a:chOff x="4254500" y="4330700"/>
          <a:chExt cx="5305425" cy="1666875"/>
        </a:xfrm>
      </xdr:grpSpPr>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4254500" y="4330700"/>
            <a:ext cx="5305425"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400"/>
          </a:p>
          <a:p>
            <a:r>
              <a:rPr lang="en-US" sz="1000" b="0"/>
              <a:t>For additional details on</a:t>
            </a:r>
            <a:r>
              <a:rPr lang="en-US" sz="1000" b="0" baseline="0"/>
              <a:t> methodology see Dhaliwal et al., 2013. "Comparative Cost-Effectiveness Analysis to Inform Policy in Developing Countries: A General Framework with Applications for Education." </a:t>
            </a:r>
          </a:p>
          <a:p>
            <a:r>
              <a:rPr lang="en-US" sz="1000" b="0" baseline="0"/>
              <a:t>www.povertyactionlab.org/publication/cost-effectiveness </a:t>
            </a:r>
          </a:p>
          <a:p>
            <a:endParaRPr lang="en-US" sz="1000" b="0" baseline="0"/>
          </a:p>
          <a:p>
            <a:pPr algn="l"/>
            <a:r>
              <a:rPr lang="en-US" sz="1000" b="1" baseline="0"/>
              <a:t>This analysis was conducted by J-PAL. </a:t>
            </a:r>
          </a:p>
          <a:p>
            <a:pPr algn="l"/>
            <a:r>
              <a:rPr lang="en-US" sz="1000" b="1" baseline="0"/>
              <a:t>If you have additional questions, please contact </a:t>
            </a:r>
          </a:p>
          <a:p>
            <a:pPr algn="l"/>
            <a:r>
              <a:rPr lang="en-US" sz="1000" b="1" baseline="0"/>
              <a:t>costeffectiveness@povertyactionlab.org</a:t>
            </a:r>
          </a:p>
        </xdr:txBody>
      </xdr:sp>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8200" y="5003800"/>
            <a:ext cx="2349500" cy="9398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371475</xdr:colOff>
      <xdr:row>70</xdr:row>
      <xdr:rowOff>2</xdr:rowOff>
    </xdr:from>
    <xdr:to>
      <xdr:col>10</xdr:col>
      <xdr:colOff>19050</xdr:colOff>
      <xdr:row>101</xdr:row>
      <xdr:rowOff>152401</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5400675" y="13106402"/>
          <a:ext cx="6705600" cy="5172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000" b="1" i="0" strike="noStrike">
              <a:solidFill>
                <a:srgbClr val="000000"/>
              </a:solidFill>
              <a:latin typeface="+mn-lt"/>
              <a:ea typeface="Calibri"/>
              <a:cs typeface="Calibri"/>
            </a:rPr>
            <a:t>NOTES:</a:t>
          </a:r>
        </a:p>
        <a:p>
          <a:pPr marL="0" marR="0" indent="0" defTabSz="914400" rtl="0" eaLnBrk="1" fontAlgn="auto" latinLnBrk="0" hangingPunct="1">
            <a:lnSpc>
              <a:spcPct val="100000"/>
            </a:lnSpc>
            <a:spcBef>
              <a:spcPts val="0"/>
            </a:spcBef>
            <a:spcAft>
              <a:spcPts val="0"/>
            </a:spcAft>
            <a:buClrTx/>
            <a:buSzTx/>
            <a:buFontTx/>
            <a:buNone/>
            <a:tabLst/>
            <a:defRPr/>
          </a:pPr>
          <a:r>
            <a:rPr lang="en-US" sz="1000" b="0" i="0">
              <a:solidFill>
                <a:schemeClr val="dk1"/>
              </a:solidFill>
              <a:effectLst/>
              <a:latin typeface="+mn-lt"/>
              <a:ea typeface="+mn-ea"/>
              <a:cs typeface="+mn-cs"/>
            </a:rPr>
            <a:t>- In June 2001, lightning struck and severely damaged a Teso primary school, killing 7 students and injuring 27 others. Although that school was not in the scholarship program, the NGO had been involved with another assistance program there. Some community members associated the lightning strike with the NGO, and this appears to have led some schools to pull out of the girls’ scholarship program (Kremer, Miguel, and Thornton 2009, p.441). As this may have compromised the validity of the data from Teso district, we take only the costs and impacts for Busia district. </a:t>
          </a:r>
          <a:endParaRPr lang="en-US" sz="1000">
            <a:effectLst/>
            <a:latin typeface="+mn-lt"/>
          </a:endParaRPr>
        </a:p>
        <a:p>
          <a:pPr rtl="0"/>
          <a:endParaRPr lang="en-US" sz="1000">
            <a:effectLst/>
            <a:latin typeface="+mn-lt"/>
          </a:endParaRPr>
        </a:p>
        <a:p>
          <a:pPr rtl="0"/>
          <a:r>
            <a:rPr lang="en-US" sz="1000" b="0" i="0">
              <a:solidFill>
                <a:schemeClr val="dk1"/>
              </a:solidFill>
              <a:effectLst/>
              <a:latin typeface="+mn-lt"/>
              <a:ea typeface="+mn-ea"/>
              <a:cs typeface="+mn-cs"/>
            </a:rPr>
            <a:t>-</a:t>
          </a:r>
          <a:r>
            <a:rPr lang="en-US" sz="1000" b="0" i="0" baseline="0">
              <a:solidFill>
                <a:schemeClr val="dk1"/>
              </a:solidFill>
              <a:effectLst/>
              <a:latin typeface="+mn-lt"/>
              <a:ea typeface="+mn-ea"/>
              <a:cs typeface="+mn-cs"/>
            </a:rPr>
            <a:t> No transportation cost involved for NGO staff to meet with the head teachers as it was done at the NGO office in Busia town. </a:t>
          </a:r>
        </a:p>
        <a:p>
          <a:pPr rtl="0"/>
          <a:endParaRPr lang="en-US" sz="1000" b="0" i="0" baseline="0">
            <a:solidFill>
              <a:schemeClr val="dk1"/>
            </a:solidFill>
            <a:effectLst/>
            <a:latin typeface="+mn-lt"/>
            <a:ea typeface="+mn-ea"/>
            <a:cs typeface="+mn-cs"/>
          </a:endParaRPr>
        </a:p>
        <a:p>
          <a:pPr rtl="0"/>
          <a:r>
            <a:rPr lang="en-US" sz="1000" b="0" i="0" baseline="0">
              <a:solidFill>
                <a:schemeClr val="dk1"/>
              </a:solidFill>
              <a:effectLst/>
              <a:latin typeface="+mn-lt"/>
              <a:ea typeface="+mn-ea"/>
              <a:cs typeface="+mn-cs"/>
            </a:rPr>
            <a:t>- We do not include the opportunity cost for head teacher to attend the pre-program orientation meeting as we assume that this is the kind of thing that they normally do in their job (i.e. visit central or provincial offices of the MOE for trainings, orientations, etc.), and the chalk represents any kind of per diem they would receive for such activities (to cover the cost of their time in travel). There were no transportation costs involved, as the majority of teachers rode their bikes to the meeting. </a:t>
          </a:r>
        </a:p>
        <a:p>
          <a:pPr rtl="0"/>
          <a:endParaRPr lang="en-US" sz="1000" b="0" i="0">
            <a:solidFill>
              <a:schemeClr val="dk1"/>
            </a:solidFill>
            <a:effectLst/>
            <a:latin typeface="+mn-lt"/>
            <a:ea typeface="+mn-ea"/>
            <a:cs typeface="+mn-cs"/>
          </a:endParaRPr>
        </a:p>
        <a:p>
          <a:pPr rtl="0"/>
          <a:r>
            <a:rPr lang="en-US" sz="1000" b="0" i="0" baseline="0">
              <a:solidFill>
                <a:schemeClr val="dk1"/>
              </a:solidFill>
              <a:effectLst/>
              <a:latin typeface="+mn-lt"/>
              <a:ea typeface="+mn-ea"/>
              <a:cs typeface="+mn-cs"/>
            </a:rPr>
            <a:t>- The local annual parental wage is approximated using the national GDP per capita. As most households in Busia had incomes below the national average (Kremer, Miguel and Thornton p.439), this is likely the upper bound of the parental opportunity cost.</a:t>
          </a:r>
        </a:p>
        <a:p>
          <a:pPr rtl="0"/>
          <a:endParaRPr lang="en-US" sz="1000" b="0" i="0" baseline="0">
            <a:solidFill>
              <a:schemeClr val="dk1"/>
            </a:solidFill>
            <a:effectLst/>
            <a:latin typeface="+mn-lt"/>
            <a:ea typeface="+mn-ea"/>
            <a:cs typeface="+mn-cs"/>
          </a:endParaRPr>
        </a:p>
        <a:p>
          <a:pPr rtl="0"/>
          <a:r>
            <a:rPr lang="en-US" sz="1000" b="0" i="0">
              <a:solidFill>
                <a:schemeClr val="dk1"/>
              </a:solidFill>
              <a:effectLst/>
              <a:latin typeface="+mn-lt"/>
              <a:ea typeface="+mn-ea"/>
              <a:cs typeface="+mn-cs"/>
            </a:rPr>
            <a:t>- The impact number used is</a:t>
          </a:r>
          <a:r>
            <a:rPr lang="en-US" sz="1000" b="0" i="0" baseline="0">
              <a:solidFill>
                <a:schemeClr val="dk1"/>
              </a:solidFill>
              <a:effectLst/>
              <a:latin typeface="+mn-lt"/>
              <a:ea typeface="+mn-ea"/>
              <a:cs typeface="+mn-cs"/>
            </a:rPr>
            <a:t> the average increase in test scores across all eligible girls in treatment schools as the theory of change suggests that it is the prospect of receiving a scholarship, not the act of receiving it, that may affect student attendance (through increased motivation or effort).</a:t>
          </a:r>
          <a:endParaRPr lang="en-US" sz="1000">
            <a:effectLst/>
            <a:latin typeface="+mn-lt"/>
          </a:endParaRPr>
        </a:p>
        <a:p>
          <a:pPr rtl="0"/>
          <a:endParaRPr lang="en-US" sz="1000" b="0" i="0">
            <a:solidFill>
              <a:schemeClr val="dk1"/>
            </a:solidFill>
            <a:effectLst/>
            <a:latin typeface="+mn-lt"/>
            <a:ea typeface="+mn-ea"/>
            <a:cs typeface="+mn-cs"/>
          </a:endParaRPr>
        </a:p>
        <a:p>
          <a:pPr rtl="0"/>
          <a:r>
            <a:rPr lang="en-US" sz="1000" b="0" i="0">
              <a:solidFill>
                <a:schemeClr val="dk1"/>
              </a:solidFill>
              <a:effectLst/>
              <a:latin typeface="+mn-lt"/>
              <a:ea typeface="+mn-ea"/>
              <a:cs typeface="+mn-cs"/>
            </a:rPr>
            <a:t>- The impact number given is for both Cohorts 1 and 2 girls. We are currently assuming that the impact of the program did not vary significantly with the time elapsed after the program was announced. In other words, both Cohort 1 and 2 girls experienced the same program impact, on average, even though Cohort 1 received the scholarships approximately 9 months after the announcement of the program and Cohort 2 received the scholarships after approximately 21 months after the announcement of the program.</a:t>
          </a:r>
          <a:endParaRPr lang="en-US" sz="1000">
            <a:effectLst/>
            <a:latin typeface="+mn-lt"/>
          </a:endParaRPr>
        </a:p>
        <a:p>
          <a:pPr rtl="0"/>
          <a:endParaRPr lang="en-US" sz="1000" b="0" i="0">
            <a:solidFill>
              <a:schemeClr val="dk1"/>
            </a:solidFill>
            <a:effectLst/>
            <a:latin typeface="+mn-lt"/>
            <a:ea typeface="+mn-ea"/>
            <a:cs typeface="+mn-cs"/>
          </a:endParaRPr>
        </a:p>
        <a:p>
          <a:pPr rtl="0"/>
          <a:r>
            <a:rPr lang="en-US" sz="1000" b="0" i="0">
              <a:solidFill>
                <a:schemeClr val="dk1"/>
              </a:solidFill>
              <a:effectLst/>
              <a:latin typeface="+mn-lt"/>
              <a:ea typeface="+mn-ea"/>
              <a:cs typeface="+mn-cs"/>
            </a:rPr>
            <a:t>- We</a:t>
          </a:r>
          <a:r>
            <a:rPr lang="en-US" sz="1000" b="0" i="0" baseline="0">
              <a:solidFill>
                <a:schemeClr val="dk1"/>
              </a:solidFill>
              <a:effectLst/>
              <a:latin typeface="+mn-lt"/>
              <a:ea typeface="+mn-ea"/>
              <a:cs typeface="+mn-cs"/>
            </a:rPr>
            <a:t> include t</a:t>
          </a:r>
          <a:r>
            <a:rPr lang="en-US" sz="1000" b="0" i="0">
              <a:solidFill>
                <a:schemeClr val="dk1"/>
              </a:solidFill>
              <a:effectLst/>
              <a:latin typeface="+mn-lt"/>
              <a:ea typeface="+mn-ea"/>
              <a:cs typeface="+mn-cs"/>
            </a:rPr>
            <a:t>he cost of scholarships</a:t>
          </a:r>
          <a:r>
            <a:rPr lang="en-US" sz="1000" b="0" i="0" baseline="0">
              <a:solidFill>
                <a:schemeClr val="dk1"/>
              </a:solidFill>
              <a:effectLst/>
              <a:latin typeface="+mn-lt"/>
              <a:ea typeface="+mn-ea"/>
              <a:cs typeface="+mn-cs"/>
            </a:rPr>
            <a:t> and the assembly in the third year even though the impact was measured at the end of the second year as the anticipation of the third year of scholarships may have affected the impact of the program.</a:t>
          </a:r>
          <a:endParaRPr lang="en-US" sz="1000">
            <a:effectLst/>
            <a:latin typeface="+mn-lt"/>
          </a:endParaRPr>
        </a:p>
        <a:p>
          <a:pPr rtl="0"/>
          <a:endParaRPr lang="en-US" sz="1000">
            <a:effectLst/>
          </a:endParaRPr>
        </a:p>
      </xdr:txBody>
    </xdr:sp>
    <xdr:clientData/>
  </xdr:twoCellAnchor>
  <xdr:twoCellAnchor>
    <xdr:from>
      <xdr:col>0</xdr:col>
      <xdr:colOff>0</xdr:colOff>
      <xdr:row>70</xdr:row>
      <xdr:rowOff>12700</xdr:rowOff>
    </xdr:from>
    <xdr:to>
      <xdr:col>1</xdr:col>
      <xdr:colOff>454025</xdr:colOff>
      <xdr:row>79</xdr:row>
      <xdr:rowOff>63500</xdr:rowOff>
    </xdr:to>
    <xdr:grpSp>
      <xdr:nvGrpSpPr>
        <xdr:cNvPr id="7" name="Group 6">
          <a:extLst>
            <a:ext uri="{FF2B5EF4-FFF2-40B4-BE49-F238E27FC236}">
              <a16:creationId xmlns:a16="http://schemas.microsoft.com/office/drawing/2014/main" id="{00000000-0008-0000-0600-000007000000}"/>
            </a:ext>
          </a:extLst>
        </xdr:cNvPr>
        <xdr:cNvGrpSpPr/>
      </xdr:nvGrpSpPr>
      <xdr:grpSpPr>
        <a:xfrm>
          <a:off x="0" y="13119100"/>
          <a:ext cx="4702175" cy="1508125"/>
          <a:chOff x="4254500" y="4330700"/>
          <a:chExt cx="5305425" cy="1666875"/>
        </a:xfrm>
      </xdr:grpSpPr>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4254500" y="4330700"/>
            <a:ext cx="5305425"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400"/>
          </a:p>
          <a:p>
            <a:r>
              <a:rPr lang="en-US" sz="1000" b="0"/>
              <a:t>For additional details on</a:t>
            </a:r>
            <a:r>
              <a:rPr lang="en-US" sz="1000" b="0" baseline="0"/>
              <a:t> methodology see Dhaliwal et al., 2013. "Comparative Cost-Effectiveness Analysis to Inform Policy in Developing Countries: A General Framework with Applications for Education." </a:t>
            </a:r>
          </a:p>
          <a:p>
            <a:endParaRPr lang="en-US" sz="1000" b="0" baseline="0"/>
          </a:p>
          <a:p>
            <a:pPr algn="l"/>
            <a:r>
              <a:rPr lang="en-US" sz="1000" b="1" baseline="0"/>
              <a:t>This analysis was conducted by J-PAL. </a:t>
            </a:r>
          </a:p>
          <a:p>
            <a:pPr algn="l"/>
            <a:r>
              <a:rPr lang="en-US" sz="1000" b="1" baseline="0"/>
              <a:t>If you have additional questions, please contact </a:t>
            </a:r>
          </a:p>
          <a:p>
            <a:pPr algn="l"/>
            <a:r>
              <a:rPr lang="en-US" sz="1000" b="1" baseline="0"/>
              <a:t>costeffectiveness@povertyactionlab.org</a:t>
            </a:r>
          </a:p>
        </xdr:txBody>
      </xdr:sp>
      <xdr:pic>
        <xdr:nvPicPr>
          <xdr:cNvPr id="9" name="Pictur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8200" y="5003800"/>
            <a:ext cx="2349500" cy="9398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DATA98/TARGET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C/WHR2003/GBD/NBD/Templates%20v2/Italy/DALYs%20country%204180%20year%202002"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aitlin/Downloads/DALYs%20country%204180%20year%202002"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C/Estimating%20adult%20mortality/Relational/New%20Stand-WHO/Country/AUSTRI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aitlin/Downloads/AUSTRI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C/C/country%20consultation%202004/India/DALYs%20country%203100%20year%202004"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caitlin/Downloads/DALYs%20country%203100%20year%2020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itlin/Downloads/TARGET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itlin/Downloads/popgbd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C/TEMP/Estimating%20adult%20mortality/Relational/BaseYearUN/RegionalLifeTable"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aitlin/Downloads/RegionalLifeTable"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C/Users/kristirasmussen/Downloads/DALY%20CEA/kenya%20budget%20tool_20"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aitlin/Downloads/kenya%20budget%20tool_20"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aitlin/Downloads/D95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olicy%20Outreach/COST-EFFECTIVENESS%20CALCULATIONS/Test%20Scores/Spreadsheets/Test%20Scores-%202013.04.29%20linking%20exchange%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targets"/>
      <sheetName val="under5"/>
      <sheetName val="Sheet1"/>
    </sheet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ad me"/>
      <sheetName val="Mortality inputs"/>
      <sheetName val="YLD inputs"/>
      <sheetName val="Ranks"/>
      <sheetName val="Ranks 0-14"/>
      <sheetName val="Ranks 15-59"/>
      <sheetName val="Ranks 60+"/>
      <sheetName val="Comparisons"/>
      <sheetName val="Deaths"/>
      <sheetName val="YLL"/>
      <sheetName val="YLD"/>
      <sheetName val="DAL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ept+slope projections"/>
      <sheetName val="survivors"/>
      <sheetName val="AdjustedY"/>
      <sheetName val="intercept+slope graphs"/>
      <sheetName val="99"/>
      <sheetName val="2000"/>
      <sheetName val="Results"/>
    </sheetNames>
    <sheetDataSet>
      <sheetData sheetId="0">
        <row r="3">
          <cell r="A3">
            <v>70</v>
          </cell>
          <cell r="B3">
            <v>0.79194196750393619</v>
          </cell>
          <cell r="C3">
            <v>70</v>
          </cell>
          <cell r="D3">
            <v>0.22794850265882238</v>
          </cell>
          <cell r="E3">
            <v>71</v>
          </cell>
          <cell r="F3">
            <v>0.77626037959599914</v>
          </cell>
          <cell r="G3">
            <v>71</v>
          </cell>
          <cell r="H3">
            <v>0.13589749103560211</v>
          </cell>
        </row>
        <row r="4">
          <cell r="A4">
            <v>75</v>
          </cell>
          <cell r="B4">
            <v>0.81310574701108085</v>
          </cell>
          <cell r="C4">
            <v>75</v>
          </cell>
          <cell r="D4">
            <v>0.18932607843421523</v>
          </cell>
          <cell r="E4">
            <v>73</v>
          </cell>
          <cell r="F4">
            <v>0.78976160758999236</v>
          </cell>
          <cell r="G4">
            <v>75</v>
          </cell>
          <cell r="H4">
            <v>0.12619586439332364</v>
          </cell>
        </row>
        <row r="5">
          <cell r="A5">
            <v>76</v>
          </cell>
          <cell r="B5">
            <v>0.84421259975988916</v>
          </cell>
          <cell r="C5">
            <v>76</v>
          </cell>
          <cell r="D5">
            <v>0.19269407779667502</v>
          </cell>
          <cell r="E5">
            <v>75</v>
          </cell>
          <cell r="F5">
            <v>0.81242903327055715</v>
          </cell>
          <cell r="G5">
            <v>76</v>
          </cell>
          <cell r="H5">
            <v>0.12884520643427155</v>
          </cell>
        </row>
        <row r="6">
          <cell r="A6">
            <v>77</v>
          </cell>
          <cell r="B6">
            <v>0.85059169360938336</v>
          </cell>
          <cell r="C6">
            <v>77</v>
          </cell>
          <cell r="D6">
            <v>0.18963932180514975</v>
          </cell>
          <cell r="E6">
            <v>79</v>
          </cell>
          <cell r="F6">
            <v>0.85227264928025659</v>
          </cell>
          <cell r="G6">
            <v>79</v>
          </cell>
          <cell r="H6">
            <v>0.10738296102641298</v>
          </cell>
        </row>
        <row r="7">
          <cell r="A7">
            <v>80</v>
          </cell>
          <cell r="B7">
            <v>0.86408256133543027</v>
          </cell>
          <cell r="C7">
            <v>85</v>
          </cell>
          <cell r="D7">
            <v>0.12960893664663664</v>
          </cell>
          <cell r="E7">
            <v>80</v>
          </cell>
          <cell r="F7">
            <v>0.86054891594345251</v>
          </cell>
          <cell r="G7">
            <v>80</v>
          </cell>
          <cell r="H7">
            <v>0.11070165690153666</v>
          </cell>
        </row>
        <row r="8">
          <cell r="A8">
            <v>82</v>
          </cell>
          <cell r="B8">
            <v>0.87979936504953016</v>
          </cell>
          <cell r="C8">
            <v>86</v>
          </cell>
          <cell r="D8">
            <v>0.1154042720357471</v>
          </cell>
          <cell r="E8">
            <v>84</v>
          </cell>
          <cell r="F8">
            <v>0.89653572026385153</v>
          </cell>
          <cell r="G8">
            <v>84</v>
          </cell>
          <cell r="H8">
            <v>9.7455030091307293E-2</v>
          </cell>
        </row>
        <row r="9">
          <cell r="A9">
            <v>85</v>
          </cell>
          <cell r="B9">
            <v>0.89196668193024276</v>
          </cell>
          <cell r="C9">
            <v>88</v>
          </cell>
          <cell r="D9">
            <v>0.10556342262409646</v>
          </cell>
          <cell r="E9">
            <v>89</v>
          </cell>
          <cell r="F9">
            <v>0.93112400092055736</v>
          </cell>
          <cell r="G9">
            <v>86</v>
          </cell>
          <cell r="H9">
            <v>9.0944594623021402E-2</v>
          </cell>
        </row>
        <row r="10">
          <cell r="A10">
            <v>86</v>
          </cell>
          <cell r="B10">
            <v>0.90694873800886566</v>
          </cell>
          <cell r="C10">
            <v>95</v>
          </cell>
          <cell r="D10">
            <v>7.1271526767790139E-2</v>
          </cell>
          <cell r="E10">
            <v>90</v>
          </cell>
          <cell r="F10">
            <v>0.9378344670883425</v>
          </cell>
          <cell r="G10">
            <v>94</v>
          </cell>
          <cell r="H10">
            <v>5.9537488619671786E-2</v>
          </cell>
        </row>
        <row r="11">
          <cell r="A11">
            <v>87</v>
          </cell>
          <cell r="B11">
            <v>0.91997581133415152</v>
          </cell>
          <cell r="C11">
            <v>96</v>
          </cell>
          <cell r="D11">
            <v>5.8114682143674878E-2</v>
          </cell>
          <cell r="E11">
            <v>91</v>
          </cell>
          <cell r="F11">
            <v>0.95446595395617695</v>
          </cell>
          <cell r="G11">
            <v>96</v>
          </cell>
          <cell r="H11">
            <v>5.8190030052317931E-2</v>
          </cell>
        </row>
        <row r="12">
          <cell r="A12">
            <v>89</v>
          </cell>
          <cell r="B12">
            <v>0.9316113839392427</v>
          </cell>
          <cell r="C12">
            <v>97</v>
          </cell>
          <cell r="D12">
            <v>4.8077819623093543E-2</v>
          </cell>
          <cell r="E12">
            <v>93</v>
          </cell>
          <cell r="F12">
            <v>0.97807636160213418</v>
          </cell>
        </row>
        <row r="13">
          <cell r="A13">
            <v>90</v>
          </cell>
          <cell r="B13">
            <v>0.94384428161121448</v>
          </cell>
          <cell r="E13">
            <v>94</v>
          </cell>
          <cell r="F13">
            <v>0.97729789572597603</v>
          </cell>
        </row>
        <row r="14">
          <cell r="A14">
            <v>91</v>
          </cell>
          <cell r="B14">
            <v>0.94367225407303135</v>
          </cell>
          <cell r="E14">
            <v>96</v>
          </cell>
          <cell r="F14">
            <v>1.0087995500170002</v>
          </cell>
        </row>
        <row r="15">
          <cell r="A15">
            <v>92</v>
          </cell>
          <cell r="B15">
            <v>0.94408541643753308</v>
          </cell>
          <cell r="E15">
            <v>97</v>
          </cell>
          <cell r="F15">
            <v>1.0015136497555539</v>
          </cell>
        </row>
        <row r="16">
          <cell r="A16">
            <v>93</v>
          </cell>
          <cell r="B16">
            <v>0.96250626167911424</v>
          </cell>
        </row>
        <row r="17">
          <cell r="A17">
            <v>94</v>
          </cell>
          <cell r="B17">
            <v>0.96362740025063498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ept+slope projections"/>
      <sheetName val="survivors"/>
      <sheetName val="AdjustedY"/>
      <sheetName val="intercept+slope graphs"/>
      <sheetName val="99"/>
      <sheetName val="2000"/>
      <sheetName val="Results"/>
    </sheetNames>
    <sheetDataSet>
      <sheetData sheetId="0" refreshError="1">
        <row r="3">
          <cell r="A3">
            <v>70</v>
          </cell>
          <cell r="B3">
            <v>0.79194196750393619</v>
          </cell>
          <cell r="C3">
            <v>70</v>
          </cell>
          <cell r="D3">
            <v>0.22794850265882238</v>
          </cell>
          <cell r="E3">
            <v>71</v>
          </cell>
          <cell r="F3">
            <v>0.77626037959599914</v>
          </cell>
          <cell r="G3">
            <v>71</v>
          </cell>
          <cell r="H3">
            <v>0.13589749103560211</v>
          </cell>
        </row>
        <row r="4">
          <cell r="A4">
            <v>75</v>
          </cell>
          <cell r="B4">
            <v>0.81310574701108085</v>
          </cell>
          <cell r="C4">
            <v>75</v>
          </cell>
          <cell r="D4">
            <v>0.18932607843421523</v>
          </cell>
          <cell r="E4">
            <v>73</v>
          </cell>
          <cell r="F4">
            <v>0.78976160758999236</v>
          </cell>
          <cell r="G4">
            <v>75</v>
          </cell>
          <cell r="H4">
            <v>0.12619586439332364</v>
          </cell>
        </row>
        <row r="5">
          <cell r="A5">
            <v>76</v>
          </cell>
          <cell r="B5">
            <v>0.84421259975988916</v>
          </cell>
          <cell r="C5">
            <v>76</v>
          </cell>
          <cell r="D5">
            <v>0.19269407779667502</v>
          </cell>
          <cell r="E5">
            <v>75</v>
          </cell>
          <cell r="F5">
            <v>0.81242903327055715</v>
          </cell>
          <cell r="G5">
            <v>76</v>
          </cell>
          <cell r="H5">
            <v>0.12884520643427155</v>
          </cell>
        </row>
        <row r="6">
          <cell r="A6">
            <v>77</v>
          </cell>
          <cell r="B6">
            <v>0.85059169360938336</v>
          </cell>
          <cell r="C6">
            <v>77</v>
          </cell>
          <cell r="D6">
            <v>0.18963932180514975</v>
          </cell>
          <cell r="E6">
            <v>79</v>
          </cell>
          <cell r="F6">
            <v>0.85227264928025659</v>
          </cell>
          <cell r="G6">
            <v>79</v>
          </cell>
          <cell r="H6">
            <v>0.10738296102641298</v>
          </cell>
        </row>
        <row r="7">
          <cell r="A7">
            <v>80</v>
          </cell>
          <cell r="B7">
            <v>0.86408256133543027</v>
          </cell>
          <cell r="C7">
            <v>85</v>
          </cell>
          <cell r="D7">
            <v>0.12960893664663664</v>
          </cell>
          <cell r="E7">
            <v>80</v>
          </cell>
          <cell r="F7">
            <v>0.86054891594345251</v>
          </cell>
          <cell r="G7">
            <v>80</v>
          </cell>
          <cell r="H7">
            <v>0.11070165690153666</v>
          </cell>
        </row>
        <row r="8">
          <cell r="A8">
            <v>82</v>
          </cell>
          <cell r="B8">
            <v>0.87979936504953016</v>
          </cell>
          <cell r="C8">
            <v>86</v>
          </cell>
          <cell r="D8">
            <v>0.1154042720357471</v>
          </cell>
          <cell r="E8">
            <v>84</v>
          </cell>
          <cell r="F8">
            <v>0.89653572026385153</v>
          </cell>
          <cell r="G8">
            <v>84</v>
          </cell>
          <cell r="H8">
            <v>9.7455030091307293E-2</v>
          </cell>
        </row>
        <row r="9">
          <cell r="A9">
            <v>85</v>
          </cell>
          <cell r="B9">
            <v>0.89196668193024276</v>
          </cell>
          <cell r="C9">
            <v>88</v>
          </cell>
          <cell r="D9">
            <v>0.10556342262409646</v>
          </cell>
          <cell r="E9">
            <v>89</v>
          </cell>
          <cell r="F9">
            <v>0.93112400092055736</v>
          </cell>
          <cell r="G9">
            <v>86</v>
          </cell>
          <cell r="H9">
            <v>9.0944594623021402E-2</v>
          </cell>
        </row>
        <row r="10">
          <cell r="A10">
            <v>86</v>
          </cell>
          <cell r="B10">
            <v>0.90694873800886566</v>
          </cell>
          <cell r="C10">
            <v>95</v>
          </cell>
          <cell r="D10">
            <v>7.1271526767790139E-2</v>
          </cell>
          <cell r="E10">
            <v>90</v>
          </cell>
          <cell r="F10">
            <v>0.9378344670883425</v>
          </cell>
          <cell r="G10">
            <v>94</v>
          </cell>
          <cell r="H10">
            <v>5.9537488619671786E-2</v>
          </cell>
        </row>
        <row r="11">
          <cell r="A11">
            <v>87</v>
          </cell>
          <cell r="B11">
            <v>0.91997581133415152</v>
          </cell>
          <cell r="C11">
            <v>96</v>
          </cell>
          <cell r="D11">
            <v>5.8114682143674878E-2</v>
          </cell>
          <cell r="E11">
            <v>91</v>
          </cell>
          <cell r="F11">
            <v>0.95446595395617695</v>
          </cell>
          <cell r="G11">
            <v>96</v>
          </cell>
          <cell r="H11">
            <v>5.8190030052317931E-2</v>
          </cell>
        </row>
        <row r="12">
          <cell r="A12">
            <v>89</v>
          </cell>
          <cell r="B12">
            <v>0.9316113839392427</v>
          </cell>
          <cell r="C12">
            <v>97</v>
          </cell>
          <cell r="D12">
            <v>4.8077819623093543E-2</v>
          </cell>
          <cell r="E12">
            <v>93</v>
          </cell>
          <cell r="F12">
            <v>0.97807636160213418</v>
          </cell>
        </row>
        <row r="13">
          <cell r="A13">
            <v>90</v>
          </cell>
          <cell r="B13">
            <v>0.94384428161121448</v>
          </cell>
          <cell r="E13">
            <v>94</v>
          </cell>
          <cell r="F13">
            <v>0.97729789572597603</v>
          </cell>
        </row>
        <row r="14">
          <cell r="A14">
            <v>91</v>
          </cell>
          <cell r="B14">
            <v>0.94367225407303135</v>
          </cell>
          <cell r="E14">
            <v>96</v>
          </cell>
          <cell r="F14">
            <v>1.0087995500170002</v>
          </cell>
        </row>
        <row r="15">
          <cell r="A15">
            <v>92</v>
          </cell>
          <cell r="B15">
            <v>0.94408541643753308</v>
          </cell>
          <cell r="E15">
            <v>97</v>
          </cell>
          <cell r="F15">
            <v>1.0015136497555539</v>
          </cell>
        </row>
        <row r="16">
          <cell r="A16">
            <v>93</v>
          </cell>
          <cell r="B16">
            <v>0.96250626167911424</v>
          </cell>
        </row>
        <row r="17">
          <cell r="A17">
            <v>94</v>
          </cell>
          <cell r="B17">
            <v>0.96362740025063498</v>
          </cell>
        </row>
      </sheetData>
      <sheetData sheetId="1" refreshError="1"/>
      <sheetData sheetId="2" refreshError="1"/>
      <sheetData sheetId="3">
        <row r="3">
          <cell r="A3">
            <v>70</v>
          </cell>
        </row>
      </sheetData>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ad me"/>
      <sheetName val="SMPH"/>
      <sheetName val="Mortality inputs"/>
      <sheetName val="YLD inputs"/>
      <sheetName val="Ranks"/>
      <sheetName val="Ranks 0-14"/>
      <sheetName val="Ranks 15-59"/>
      <sheetName val="Ranks 60+"/>
      <sheetName val="Comparisons"/>
      <sheetName val="Deaths"/>
      <sheetName val="YLL"/>
      <sheetName val="YLD"/>
      <sheetName val="DALY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targets"/>
      <sheetName val="under5"/>
      <sheetName val="Sheet1"/>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horeg"/>
      <sheetName val="whoregeco"/>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p-inter"/>
      <sheetName val="lx"/>
      <sheetName val="Adj lx"/>
      <sheetName val="DB"/>
      <sheetName val="Sheet1"/>
      <sheetName val="Global"/>
      <sheetName val="EurA"/>
      <sheetName val="EurB"/>
      <sheetName val="EurC"/>
      <sheetName val="AmrA"/>
      <sheetName val="AmrB"/>
      <sheetName val="SearD"/>
      <sheetName val="WprA"/>
      <sheetName val="WprB"/>
      <sheetName val="AmrD"/>
      <sheetName val="EmrB"/>
      <sheetName val="EmrD"/>
      <sheetName val="SearB"/>
      <sheetName val="EurA-M"/>
      <sheetName val="Chart2"/>
      <sheetName val="EurA-F"/>
      <sheetName val="Sheet2"/>
      <sheetName val="Sheet3"/>
      <sheetName val="Sheet3 (2)"/>
    </sheetNames>
    <sheetDataSet>
      <sheetData sheetId="0">
        <row r="45">
          <cell r="A45">
            <v>3350</v>
          </cell>
          <cell r="B45" t="str">
            <v>SINGAPORE</v>
          </cell>
          <cell r="C45" t="str">
            <v>slope</v>
          </cell>
          <cell r="D45" t="str">
            <v>M</v>
          </cell>
          <cell r="E45">
            <v>0.92907723090646332</v>
          </cell>
          <cell r="F45">
            <v>0.9726291217792149</v>
          </cell>
          <cell r="G45">
            <v>0.94807665791612961</v>
          </cell>
          <cell r="H45">
            <v>0.93923159322195715</v>
          </cell>
          <cell r="I45">
            <v>0.98307654438077763</v>
          </cell>
          <cell r="J45">
            <v>1.0345509019934083</v>
          </cell>
          <cell r="K45">
            <v>1.0264115781044727</v>
          </cell>
          <cell r="L45">
            <v>1.0375525553320615</v>
          </cell>
          <cell r="M45">
            <v>0.99139473843277581</v>
          </cell>
          <cell r="N45">
            <v>1.0150676435807644</v>
          </cell>
          <cell r="O45">
            <v>1.0326143945712434</v>
          </cell>
          <cell r="P45">
            <v>1.0601860528220253</v>
          </cell>
          <cell r="Q45">
            <v>1.0082616749230897</v>
          </cell>
          <cell r="R45">
            <v>1.0737311185184544</v>
          </cell>
          <cell r="S45">
            <v>1.0634108443217154</v>
          </cell>
          <cell r="T45">
            <v>1.0626655849320432</v>
          </cell>
          <cell r="U45">
            <v>1.0562592114062257</v>
          </cell>
          <cell r="V45">
            <v>1.0401280061131593</v>
          </cell>
          <cell r="W45">
            <v>1.0756131198949326</v>
          </cell>
          <cell r="X45">
            <v>1.1195196873331612</v>
          </cell>
          <cell r="Y45">
            <v>1.0572364001947208</v>
          </cell>
          <cell r="Z45">
            <v>1.1161806648123604</v>
          </cell>
          <cell r="AA45">
            <v>1.1044937968777109</v>
          </cell>
          <cell r="AB45">
            <v>1.1156589789809499</v>
          </cell>
          <cell r="AC45">
            <v>1.1373970370876185</v>
          </cell>
          <cell r="AD45">
            <v>1.1281482122827089</v>
          </cell>
          <cell r="AE45">
            <v>1.1489790388558383</v>
          </cell>
          <cell r="AF45">
            <v>1.1152291079741574</v>
          </cell>
          <cell r="AG45"/>
        </row>
        <row r="46">
          <cell r="A46">
            <v>3350</v>
          </cell>
          <cell r="B46" t="str">
            <v>SINGAPORE</v>
          </cell>
          <cell r="C46" t="str">
            <v>intercept</v>
          </cell>
          <cell r="D46" t="str">
            <v>M</v>
          </cell>
          <cell r="E46">
            <v>0.48822078638460709</v>
          </cell>
          <cell r="F46">
            <v>0.53465310115286635</v>
          </cell>
          <cell r="G46">
            <v>0.48391656620727552</v>
          </cell>
          <cell r="H46">
            <v>0.48085810577519439</v>
          </cell>
          <cell r="I46">
            <v>0.48028861196330097</v>
          </cell>
          <cell r="J46">
            <v>0.51430865574765572</v>
          </cell>
          <cell r="K46">
            <v>0.47871725747371308</v>
          </cell>
          <cell r="L46">
            <v>0.472813105791279</v>
          </cell>
          <cell r="M46">
            <v>0.42280594531848892</v>
          </cell>
          <cell r="N46">
            <v>0.42342479940472844</v>
          </cell>
          <cell r="O46">
            <v>0.43803257698906162</v>
          </cell>
          <cell r="P46">
            <v>0.46412064042382495</v>
          </cell>
          <cell r="Q46">
            <v>0.40200301601480359</v>
          </cell>
          <cell r="R46">
            <v>0.44701940116006722</v>
          </cell>
          <cell r="S46">
            <v>0.43247464566239358</v>
          </cell>
          <cell r="T46">
            <v>0.39648868976386709</v>
          </cell>
          <cell r="U46">
            <v>0.34848308055124222</v>
          </cell>
          <cell r="V46">
            <v>0.31066971609285066</v>
          </cell>
          <cell r="W46">
            <v>0.34343637926589299</v>
          </cell>
          <cell r="X46">
            <v>0.38637933019703197</v>
          </cell>
          <cell r="Y46">
            <v>0.29982125460255649</v>
          </cell>
          <cell r="Z46">
            <v>0.33971474154837944</v>
          </cell>
          <cell r="AA46">
            <v>0.33365550585674497</v>
          </cell>
          <cell r="AB46">
            <v>0.31210207020634084</v>
          </cell>
          <cell r="AC46">
            <v>0.3470551975406917</v>
          </cell>
          <cell r="AD46">
            <v>0.32772299104861013</v>
          </cell>
          <cell r="AE46">
            <v>0.3418503400499262</v>
          </cell>
          <cell r="AF46">
            <v>0.27654006494243011</v>
          </cell>
          <cell r="AG46"/>
        </row>
        <row r="47">
          <cell r="A47">
            <v>3350</v>
          </cell>
          <cell r="B47" t="str">
            <v>SINGAPORE</v>
          </cell>
          <cell r="C47" t="str">
            <v>slope</v>
          </cell>
          <cell r="D47" t="str">
            <v>F</v>
          </cell>
          <cell r="E47">
            <v>0.90053210931392869</v>
          </cell>
          <cell r="F47">
            <v>0.95901062940412485</v>
          </cell>
          <cell r="G47">
            <v>0.97621557152946037</v>
          </cell>
          <cell r="H47">
            <v>0.96662212736929121</v>
          </cell>
          <cell r="I47">
            <v>1.0100005099199116</v>
          </cell>
          <cell r="J47">
            <v>1.0391160543129312</v>
          </cell>
          <cell r="K47">
            <v>1.0764834383618378</v>
          </cell>
          <cell r="L47">
            <v>1.0941255343910061</v>
          </cell>
          <cell r="M47">
            <v>1.0595686980705281</v>
          </cell>
          <cell r="N47">
            <v>1.0172091108974974</v>
          </cell>
          <cell r="O47">
            <v>0.99601859736581255</v>
          </cell>
          <cell r="P47">
            <v>1.0626442300840344</v>
          </cell>
          <cell r="Q47">
            <v>1.0754185135592416</v>
          </cell>
          <cell r="R47">
            <v>1.0731642188692434</v>
          </cell>
          <cell r="S47">
            <v>1.0547151017279017</v>
          </cell>
          <cell r="T47">
            <v>1.0877195180102848</v>
          </cell>
          <cell r="U47">
            <v>1.0771444071546934</v>
          </cell>
          <cell r="V47">
            <v>1.1187449944104657</v>
          </cell>
          <cell r="W47">
            <v>1.0727970543655949</v>
          </cell>
          <cell r="X47">
            <v>1.1262822839870867</v>
          </cell>
          <cell r="Y47">
            <v>1.1099578085691246</v>
          </cell>
          <cell r="Z47">
            <v>1.1453166675783055</v>
          </cell>
          <cell r="AA47">
            <v>1.155800275632777</v>
          </cell>
          <cell r="AB47">
            <v>1.170349105509745</v>
          </cell>
          <cell r="AC47">
            <v>1.1732623719009996</v>
          </cell>
          <cell r="AD47">
            <v>1.2078011431317033</v>
          </cell>
          <cell r="AE47">
            <v>1.1657625064633219</v>
          </cell>
          <cell r="AF47">
            <v>1.2182581200282534</v>
          </cell>
          <cell r="AG47"/>
        </row>
        <row r="48">
          <cell r="A48">
            <v>3350</v>
          </cell>
          <cell r="B48" t="str">
            <v>SINGAPORE</v>
          </cell>
          <cell r="C48" t="str">
            <v>intercept</v>
          </cell>
          <cell r="D48" t="str">
            <v>F</v>
          </cell>
          <cell r="E48">
            <v>0.47863718975290293</v>
          </cell>
          <cell r="F48">
            <v>0.54862855998066995</v>
          </cell>
          <cell r="G48">
            <v>0.54938517012214394</v>
          </cell>
          <cell r="H48">
            <v>0.52879530370292227</v>
          </cell>
          <cell r="I48">
            <v>0.55541440141446774</v>
          </cell>
          <cell r="J48">
            <v>0.558096583302925</v>
          </cell>
          <cell r="K48">
            <v>0.57776790476960826</v>
          </cell>
          <cell r="L48">
            <v>0.60960304867675141</v>
          </cell>
          <cell r="M48">
            <v>0.55924564117177322</v>
          </cell>
          <cell r="N48">
            <v>0.50976798999590223</v>
          </cell>
          <cell r="O48">
            <v>0.46833625463318884</v>
          </cell>
          <cell r="P48">
            <v>0.54911775209368474</v>
          </cell>
          <cell r="Q48">
            <v>0.5262423670441565</v>
          </cell>
          <cell r="R48">
            <v>0.51340840937526422</v>
          </cell>
          <cell r="S48">
            <v>0.46377726005992992</v>
          </cell>
          <cell r="T48">
            <v>0.50522080275526604</v>
          </cell>
          <cell r="U48">
            <v>0.45602643878312521</v>
          </cell>
          <cell r="V48">
            <v>0.51406527227909971</v>
          </cell>
          <cell r="W48">
            <v>0.45248314082031893</v>
          </cell>
          <cell r="X48">
            <v>0.49396062432154464</v>
          </cell>
          <cell r="Y48">
            <v>0.45665235545638194</v>
          </cell>
          <cell r="Z48">
            <v>0.47089656871161667</v>
          </cell>
          <cell r="AA48">
            <v>0.46741420779840759</v>
          </cell>
          <cell r="AB48">
            <v>0.47425052449810434</v>
          </cell>
          <cell r="AC48">
            <v>0.46522097475741031</v>
          </cell>
          <cell r="AD48">
            <v>0.5007598572543368</v>
          </cell>
          <cell r="AE48">
            <v>0.42553008334550579</v>
          </cell>
          <cell r="AF48">
            <v>0.47278848198392787</v>
          </cell>
          <cell r="AG48"/>
        </row>
      </sheetData>
      <sheetData sheetId="1">
        <row r="1788">
          <cell r="D1788" t="str">
            <v>MALES</v>
          </cell>
          <cell r="E1788">
            <v>0</v>
          </cell>
        </row>
        <row r="1789">
          <cell r="D1789" t="str">
            <v>MALES</v>
          </cell>
          <cell r="E1789">
            <v>1</v>
          </cell>
        </row>
        <row r="1790">
          <cell r="D1790" t="str">
            <v>MALES</v>
          </cell>
          <cell r="E1790">
            <v>5</v>
          </cell>
        </row>
        <row r="1791">
          <cell r="D1791" t="str">
            <v>MALES</v>
          </cell>
          <cell r="E1791">
            <v>10</v>
          </cell>
        </row>
        <row r="1792">
          <cell r="D1792" t="str">
            <v>MALES</v>
          </cell>
          <cell r="E1792">
            <v>15</v>
          </cell>
        </row>
        <row r="1793">
          <cell r="D1793" t="str">
            <v>MALES</v>
          </cell>
          <cell r="E1793">
            <v>20</v>
          </cell>
        </row>
        <row r="1794">
          <cell r="D1794" t="str">
            <v>MALES</v>
          </cell>
          <cell r="E1794">
            <v>25</v>
          </cell>
        </row>
        <row r="1795">
          <cell r="D1795" t="str">
            <v>MALES</v>
          </cell>
          <cell r="E1795">
            <v>30</v>
          </cell>
        </row>
        <row r="1796">
          <cell r="D1796" t="str">
            <v>MALES</v>
          </cell>
          <cell r="E1796">
            <v>35</v>
          </cell>
        </row>
        <row r="1797">
          <cell r="D1797" t="str">
            <v>MALES</v>
          </cell>
          <cell r="E1797">
            <v>40</v>
          </cell>
        </row>
        <row r="1798">
          <cell r="D1798" t="str">
            <v>MALES</v>
          </cell>
          <cell r="E1798">
            <v>45</v>
          </cell>
        </row>
        <row r="1799">
          <cell r="D1799" t="str">
            <v>MALES</v>
          </cell>
          <cell r="E1799">
            <v>50</v>
          </cell>
        </row>
        <row r="1800">
          <cell r="D1800" t="str">
            <v>MALES</v>
          </cell>
          <cell r="E1800">
            <v>55</v>
          </cell>
        </row>
        <row r="1801">
          <cell r="D1801" t="str">
            <v>MALES</v>
          </cell>
          <cell r="E1801">
            <v>60</v>
          </cell>
        </row>
        <row r="1802">
          <cell r="D1802" t="str">
            <v>MALES</v>
          </cell>
          <cell r="E1802">
            <v>65</v>
          </cell>
        </row>
        <row r="1803">
          <cell r="D1803" t="str">
            <v>MALES</v>
          </cell>
          <cell r="E1803">
            <v>70</v>
          </cell>
        </row>
        <row r="1804">
          <cell r="D1804" t="str">
            <v>MALES</v>
          </cell>
          <cell r="E1804">
            <v>75</v>
          </cell>
        </row>
        <row r="1805">
          <cell r="D1805" t="str">
            <v>MALES</v>
          </cell>
          <cell r="E1805">
            <v>80</v>
          </cell>
        </row>
        <row r="1806">
          <cell r="D1806" t="str">
            <v>MALES</v>
          </cell>
          <cell r="E1806">
            <v>85</v>
          </cell>
        </row>
        <row r="1807">
          <cell r="D1807" t="str">
            <v>FEMALES</v>
          </cell>
          <cell r="E1807">
            <v>0</v>
          </cell>
        </row>
        <row r="1808">
          <cell r="D1808" t="str">
            <v>FEMALES</v>
          </cell>
          <cell r="E1808">
            <v>1</v>
          </cell>
        </row>
        <row r="1809">
          <cell r="D1809" t="str">
            <v>FEMALES</v>
          </cell>
          <cell r="E1809">
            <v>5</v>
          </cell>
        </row>
        <row r="1810">
          <cell r="D1810" t="str">
            <v>FEMALES</v>
          </cell>
          <cell r="E1810">
            <v>10</v>
          </cell>
        </row>
        <row r="1811">
          <cell r="D1811" t="str">
            <v>FEMALES</v>
          </cell>
          <cell r="E1811">
            <v>15</v>
          </cell>
        </row>
        <row r="1812">
          <cell r="D1812" t="str">
            <v>FEMALES</v>
          </cell>
          <cell r="E1812">
            <v>20</v>
          </cell>
        </row>
        <row r="1813">
          <cell r="D1813" t="str">
            <v>FEMALES</v>
          </cell>
          <cell r="E1813">
            <v>25</v>
          </cell>
        </row>
        <row r="1814">
          <cell r="D1814" t="str">
            <v>FEMALES</v>
          </cell>
          <cell r="E1814">
            <v>30</v>
          </cell>
        </row>
        <row r="1815">
          <cell r="D1815" t="str">
            <v>FEMALES</v>
          </cell>
          <cell r="E1815">
            <v>35</v>
          </cell>
        </row>
        <row r="1816">
          <cell r="D1816" t="str">
            <v>FEMALES</v>
          </cell>
          <cell r="E1816">
            <v>40</v>
          </cell>
        </row>
        <row r="1817">
          <cell r="D1817" t="str">
            <v>FEMALES</v>
          </cell>
          <cell r="E1817">
            <v>45</v>
          </cell>
        </row>
        <row r="1818">
          <cell r="D1818" t="str">
            <v>FEMALES</v>
          </cell>
          <cell r="E1818">
            <v>50</v>
          </cell>
        </row>
        <row r="1819">
          <cell r="D1819" t="str">
            <v>FEMALES</v>
          </cell>
          <cell r="E1819">
            <v>55</v>
          </cell>
        </row>
        <row r="1820">
          <cell r="D1820" t="str">
            <v>FEMALES</v>
          </cell>
          <cell r="E1820">
            <v>60</v>
          </cell>
        </row>
        <row r="1821">
          <cell r="D1821" t="str">
            <v>FEMALES</v>
          </cell>
          <cell r="E1821">
            <v>65</v>
          </cell>
        </row>
        <row r="1822">
          <cell r="D1822" t="str">
            <v>FEMALES</v>
          </cell>
          <cell r="E1822">
            <v>70</v>
          </cell>
        </row>
        <row r="1823">
          <cell r="D1823" t="str">
            <v>FEMALES</v>
          </cell>
          <cell r="E1823">
            <v>75</v>
          </cell>
        </row>
        <row r="1824">
          <cell r="D1824" t="str">
            <v>FEMALES</v>
          </cell>
          <cell r="E1824">
            <v>80</v>
          </cell>
        </row>
        <row r="1825">
          <cell r="D1825" t="str">
            <v>FEMALES</v>
          </cell>
          <cell r="E1825">
            <v>85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p-inter"/>
      <sheetName val="lx"/>
      <sheetName val="Adj lx"/>
      <sheetName val="DB"/>
      <sheetName val="Sheet1"/>
      <sheetName val="Global"/>
      <sheetName val="EurA"/>
      <sheetName val="EurB"/>
      <sheetName val="EurC"/>
      <sheetName val="AmrA"/>
      <sheetName val="AmrB"/>
      <sheetName val="SearD"/>
      <sheetName val="WprA"/>
      <sheetName val="WprB"/>
      <sheetName val="AmrD"/>
      <sheetName val="EmrB"/>
      <sheetName val="EmrD"/>
      <sheetName val="SearB"/>
      <sheetName val="EurA-M"/>
      <sheetName val="Chart2"/>
      <sheetName val="EurA-F"/>
      <sheetName val="Sheet2"/>
      <sheetName val="Sheet3"/>
      <sheetName val="Sheet3 (2)"/>
    </sheetNames>
    <sheetDataSet>
      <sheetData sheetId="0">
        <row r="45">
          <cell r="A45">
            <v>3350</v>
          </cell>
          <cell r="B45" t="str">
            <v>SINGAPORE</v>
          </cell>
          <cell r="C45" t="str">
            <v>slope</v>
          </cell>
          <cell r="D45" t="str">
            <v>M</v>
          </cell>
          <cell r="E45">
            <v>0.92907723090646332</v>
          </cell>
          <cell r="F45">
            <v>0.9726291217792149</v>
          </cell>
          <cell r="G45">
            <v>0.94807665791612961</v>
          </cell>
          <cell r="H45">
            <v>0.93923159322195715</v>
          </cell>
          <cell r="I45">
            <v>0.98307654438077763</v>
          </cell>
          <cell r="J45">
            <v>1.0345509019934083</v>
          </cell>
          <cell r="K45">
            <v>1.0264115781044727</v>
          </cell>
          <cell r="L45">
            <v>1.0375525553320615</v>
          </cell>
          <cell r="M45">
            <v>0.99139473843277581</v>
          </cell>
          <cell r="N45">
            <v>1.0150676435807644</v>
          </cell>
          <cell r="O45">
            <v>1.0326143945712434</v>
          </cell>
          <cell r="P45">
            <v>1.0601860528220253</v>
          </cell>
          <cell r="Q45">
            <v>1.0082616749230897</v>
          </cell>
          <cell r="R45">
            <v>1.0737311185184544</v>
          </cell>
          <cell r="S45">
            <v>1.0634108443217154</v>
          </cell>
          <cell r="T45">
            <v>1.0626655849320432</v>
          </cell>
          <cell r="U45">
            <v>1.0562592114062257</v>
          </cell>
          <cell r="V45">
            <v>1.0401280061131593</v>
          </cell>
          <cell r="W45">
            <v>1.0756131198949326</v>
          </cell>
          <cell r="X45">
            <v>1.1195196873331612</v>
          </cell>
          <cell r="Y45">
            <v>1.0572364001947208</v>
          </cell>
          <cell r="Z45">
            <v>1.1161806648123604</v>
          </cell>
          <cell r="AA45">
            <v>1.1044937968777109</v>
          </cell>
          <cell r="AB45">
            <v>1.1156589789809499</v>
          </cell>
          <cell r="AC45">
            <v>1.1373970370876185</v>
          </cell>
          <cell r="AD45">
            <v>1.1281482122827089</v>
          </cell>
          <cell r="AE45">
            <v>1.1489790388558383</v>
          </cell>
          <cell r="AF45">
            <v>1.1152291079741574</v>
          </cell>
          <cell r="AG45" t="str">
            <v/>
          </cell>
        </row>
        <row r="46">
          <cell r="A46">
            <v>3350</v>
          </cell>
          <cell r="B46" t="str">
            <v>SINGAPORE</v>
          </cell>
          <cell r="C46" t="str">
            <v>intercept</v>
          </cell>
          <cell r="D46" t="str">
            <v>M</v>
          </cell>
          <cell r="E46">
            <v>0.48822078638460709</v>
          </cell>
          <cell r="F46">
            <v>0.53465310115286635</v>
          </cell>
          <cell r="G46">
            <v>0.48391656620727552</v>
          </cell>
          <cell r="H46">
            <v>0.48085810577519439</v>
          </cell>
          <cell r="I46">
            <v>0.48028861196330097</v>
          </cell>
          <cell r="J46">
            <v>0.51430865574765572</v>
          </cell>
          <cell r="K46">
            <v>0.47871725747371308</v>
          </cell>
          <cell r="L46">
            <v>0.472813105791279</v>
          </cell>
          <cell r="M46">
            <v>0.42280594531848892</v>
          </cell>
          <cell r="N46">
            <v>0.42342479940472844</v>
          </cell>
          <cell r="O46">
            <v>0.43803257698906162</v>
          </cell>
          <cell r="P46">
            <v>0.46412064042382495</v>
          </cell>
          <cell r="Q46">
            <v>0.40200301601480359</v>
          </cell>
          <cell r="R46">
            <v>0.44701940116006722</v>
          </cell>
          <cell r="S46">
            <v>0.43247464566239358</v>
          </cell>
          <cell r="T46">
            <v>0.39648868976386709</v>
          </cell>
          <cell r="U46">
            <v>0.34848308055124222</v>
          </cell>
          <cell r="V46">
            <v>0.31066971609285066</v>
          </cell>
          <cell r="W46">
            <v>0.34343637926589299</v>
          </cell>
          <cell r="X46">
            <v>0.38637933019703197</v>
          </cell>
          <cell r="Y46">
            <v>0.29982125460255649</v>
          </cell>
          <cell r="Z46">
            <v>0.33971474154837944</v>
          </cell>
          <cell r="AA46">
            <v>0.33365550585674497</v>
          </cell>
          <cell r="AB46">
            <v>0.31210207020634084</v>
          </cell>
          <cell r="AC46">
            <v>0.3470551975406917</v>
          </cell>
          <cell r="AD46">
            <v>0.32772299104861013</v>
          </cell>
          <cell r="AE46">
            <v>0.3418503400499262</v>
          </cell>
          <cell r="AF46">
            <v>0.27654006494243011</v>
          </cell>
          <cell r="AG46" t="str">
            <v/>
          </cell>
        </row>
        <row r="47">
          <cell r="A47">
            <v>3350</v>
          </cell>
          <cell r="B47" t="str">
            <v>SINGAPORE</v>
          </cell>
          <cell r="C47" t="str">
            <v>slope</v>
          </cell>
          <cell r="D47" t="str">
            <v>F</v>
          </cell>
          <cell r="E47">
            <v>0.90053210931392869</v>
          </cell>
          <cell r="F47">
            <v>0.95901062940412485</v>
          </cell>
          <cell r="G47">
            <v>0.97621557152946037</v>
          </cell>
          <cell r="H47">
            <v>0.96662212736929121</v>
          </cell>
          <cell r="I47">
            <v>1.0100005099199116</v>
          </cell>
          <cell r="J47">
            <v>1.0391160543129312</v>
          </cell>
          <cell r="K47">
            <v>1.0764834383618378</v>
          </cell>
          <cell r="L47">
            <v>1.0941255343910061</v>
          </cell>
          <cell r="M47">
            <v>1.0595686980705281</v>
          </cell>
          <cell r="N47">
            <v>1.0172091108974974</v>
          </cell>
          <cell r="O47">
            <v>0.99601859736581255</v>
          </cell>
          <cell r="P47">
            <v>1.0626442300840344</v>
          </cell>
          <cell r="Q47">
            <v>1.0754185135592416</v>
          </cell>
          <cell r="R47">
            <v>1.0731642188692434</v>
          </cell>
          <cell r="S47">
            <v>1.0547151017279017</v>
          </cell>
          <cell r="T47">
            <v>1.0877195180102848</v>
          </cell>
          <cell r="U47">
            <v>1.0771444071546934</v>
          </cell>
          <cell r="V47">
            <v>1.1187449944104657</v>
          </cell>
          <cell r="W47">
            <v>1.0727970543655949</v>
          </cell>
          <cell r="X47">
            <v>1.1262822839870867</v>
          </cell>
          <cell r="Y47">
            <v>1.1099578085691246</v>
          </cell>
          <cell r="Z47">
            <v>1.1453166675783055</v>
          </cell>
          <cell r="AA47">
            <v>1.155800275632777</v>
          </cell>
          <cell r="AB47">
            <v>1.170349105509745</v>
          </cell>
          <cell r="AC47">
            <v>1.1732623719009996</v>
          </cell>
          <cell r="AD47">
            <v>1.2078011431317033</v>
          </cell>
          <cell r="AE47">
            <v>1.1657625064633219</v>
          </cell>
          <cell r="AF47">
            <v>1.2182581200282534</v>
          </cell>
          <cell r="AG47" t="str">
            <v/>
          </cell>
        </row>
        <row r="48">
          <cell r="A48">
            <v>3350</v>
          </cell>
          <cell r="B48" t="str">
            <v>SINGAPORE</v>
          </cell>
          <cell r="C48" t="str">
            <v>intercept</v>
          </cell>
          <cell r="D48" t="str">
            <v>F</v>
          </cell>
          <cell r="E48">
            <v>0.47863718975290293</v>
          </cell>
          <cell r="F48">
            <v>0.54862855998066995</v>
          </cell>
          <cell r="G48">
            <v>0.54938517012214394</v>
          </cell>
          <cell r="H48">
            <v>0.52879530370292227</v>
          </cell>
          <cell r="I48">
            <v>0.55541440141446774</v>
          </cell>
          <cell r="J48">
            <v>0.558096583302925</v>
          </cell>
          <cell r="K48">
            <v>0.57776790476960826</v>
          </cell>
          <cell r="L48">
            <v>0.60960304867675141</v>
          </cell>
          <cell r="M48">
            <v>0.55924564117177322</v>
          </cell>
          <cell r="N48">
            <v>0.50976798999590223</v>
          </cell>
          <cell r="O48">
            <v>0.46833625463318884</v>
          </cell>
          <cell r="P48">
            <v>0.54911775209368474</v>
          </cell>
          <cell r="Q48">
            <v>0.5262423670441565</v>
          </cell>
          <cell r="R48">
            <v>0.51340840937526422</v>
          </cell>
          <cell r="S48">
            <v>0.46377726005992992</v>
          </cell>
          <cell r="T48">
            <v>0.50522080275526604</v>
          </cell>
          <cell r="U48">
            <v>0.45602643878312521</v>
          </cell>
          <cell r="V48">
            <v>0.51406527227909971</v>
          </cell>
          <cell r="W48">
            <v>0.45248314082031893</v>
          </cell>
          <cell r="X48">
            <v>0.49396062432154464</v>
          </cell>
          <cell r="Y48">
            <v>0.45665235545638194</v>
          </cell>
          <cell r="Z48">
            <v>0.47089656871161667</v>
          </cell>
          <cell r="AA48">
            <v>0.46741420779840759</v>
          </cell>
          <cell r="AB48">
            <v>0.47425052449810434</v>
          </cell>
          <cell r="AC48">
            <v>0.46522097475741031</v>
          </cell>
          <cell r="AD48">
            <v>0.5007598572543368</v>
          </cell>
          <cell r="AE48">
            <v>0.42553008334550579</v>
          </cell>
          <cell r="AF48">
            <v>0.47278848198392787</v>
          </cell>
          <cell r="AG48" t="str">
            <v/>
          </cell>
        </row>
      </sheetData>
      <sheetData sheetId="1" refreshError="1">
        <row r="1788">
          <cell r="D1788" t="str">
            <v>MALES</v>
          </cell>
          <cell r="E1788">
            <v>0</v>
          </cell>
        </row>
        <row r="1789">
          <cell r="D1789" t="str">
            <v>MALES</v>
          </cell>
          <cell r="E1789">
            <v>1</v>
          </cell>
        </row>
        <row r="1790">
          <cell r="D1790" t="str">
            <v>MALES</v>
          </cell>
          <cell r="E1790">
            <v>5</v>
          </cell>
        </row>
        <row r="1791">
          <cell r="D1791" t="str">
            <v>MALES</v>
          </cell>
          <cell r="E1791">
            <v>10</v>
          </cell>
        </row>
        <row r="1792">
          <cell r="D1792" t="str">
            <v>MALES</v>
          </cell>
          <cell r="E1792">
            <v>15</v>
          </cell>
        </row>
        <row r="1793">
          <cell r="D1793" t="str">
            <v>MALES</v>
          </cell>
          <cell r="E1793">
            <v>20</v>
          </cell>
        </row>
        <row r="1794">
          <cell r="D1794" t="str">
            <v>MALES</v>
          </cell>
          <cell r="E1794">
            <v>25</v>
          </cell>
        </row>
        <row r="1795">
          <cell r="D1795" t="str">
            <v>MALES</v>
          </cell>
          <cell r="E1795">
            <v>30</v>
          </cell>
        </row>
        <row r="1796">
          <cell r="D1796" t="str">
            <v>MALES</v>
          </cell>
          <cell r="E1796">
            <v>35</v>
          </cell>
        </row>
        <row r="1797">
          <cell r="D1797" t="str">
            <v>MALES</v>
          </cell>
          <cell r="E1797">
            <v>40</v>
          </cell>
        </row>
        <row r="1798">
          <cell r="D1798" t="str">
            <v>MALES</v>
          </cell>
          <cell r="E1798">
            <v>45</v>
          </cell>
        </row>
        <row r="1799">
          <cell r="D1799" t="str">
            <v>MALES</v>
          </cell>
          <cell r="E1799">
            <v>50</v>
          </cell>
        </row>
        <row r="1800">
          <cell r="D1800" t="str">
            <v>MALES</v>
          </cell>
          <cell r="E1800">
            <v>55</v>
          </cell>
        </row>
        <row r="1801">
          <cell r="D1801" t="str">
            <v>MALES</v>
          </cell>
          <cell r="E1801">
            <v>60</v>
          </cell>
        </row>
        <row r="1802">
          <cell r="D1802" t="str">
            <v>MALES</v>
          </cell>
          <cell r="E1802">
            <v>65</v>
          </cell>
        </row>
        <row r="1803">
          <cell r="D1803" t="str">
            <v>MALES</v>
          </cell>
          <cell r="E1803">
            <v>70</v>
          </cell>
        </row>
        <row r="1804">
          <cell r="D1804" t="str">
            <v>MALES</v>
          </cell>
          <cell r="E1804">
            <v>75</v>
          </cell>
        </row>
        <row r="1805">
          <cell r="D1805" t="str">
            <v>MALES</v>
          </cell>
          <cell r="E1805">
            <v>80</v>
          </cell>
        </row>
        <row r="1806">
          <cell r="D1806" t="str">
            <v>MALES</v>
          </cell>
          <cell r="E1806">
            <v>85</v>
          </cell>
        </row>
        <row r="1807">
          <cell r="D1807" t="str">
            <v>FEMALES</v>
          </cell>
          <cell r="E1807">
            <v>0</v>
          </cell>
        </row>
        <row r="1808">
          <cell r="D1808" t="str">
            <v>FEMALES</v>
          </cell>
          <cell r="E1808">
            <v>1</v>
          </cell>
        </row>
        <row r="1809">
          <cell r="D1809" t="str">
            <v>FEMALES</v>
          </cell>
          <cell r="E1809">
            <v>5</v>
          </cell>
        </row>
        <row r="1810">
          <cell r="D1810" t="str">
            <v>FEMALES</v>
          </cell>
          <cell r="E1810">
            <v>10</v>
          </cell>
        </row>
        <row r="1811">
          <cell r="D1811" t="str">
            <v>FEMALES</v>
          </cell>
          <cell r="E1811">
            <v>15</v>
          </cell>
        </row>
        <row r="1812">
          <cell r="D1812" t="str">
            <v>FEMALES</v>
          </cell>
          <cell r="E1812">
            <v>20</v>
          </cell>
        </row>
        <row r="1813">
          <cell r="D1813" t="str">
            <v>FEMALES</v>
          </cell>
          <cell r="E1813">
            <v>25</v>
          </cell>
        </row>
        <row r="1814">
          <cell r="D1814" t="str">
            <v>FEMALES</v>
          </cell>
          <cell r="E1814">
            <v>30</v>
          </cell>
        </row>
        <row r="1815">
          <cell r="D1815" t="str">
            <v>FEMALES</v>
          </cell>
          <cell r="E1815">
            <v>35</v>
          </cell>
        </row>
        <row r="1816">
          <cell r="D1816" t="str">
            <v>FEMALES</v>
          </cell>
          <cell r="E1816">
            <v>40</v>
          </cell>
        </row>
        <row r="1817">
          <cell r="D1817" t="str">
            <v>FEMALES</v>
          </cell>
          <cell r="E1817">
            <v>45</v>
          </cell>
        </row>
        <row r="1818">
          <cell r="D1818" t="str">
            <v>FEMALES</v>
          </cell>
          <cell r="E1818">
            <v>50</v>
          </cell>
        </row>
        <row r="1819">
          <cell r="D1819" t="str">
            <v>FEMALES</v>
          </cell>
          <cell r="E1819">
            <v>55</v>
          </cell>
        </row>
        <row r="1820">
          <cell r="D1820" t="str">
            <v>FEMALES</v>
          </cell>
          <cell r="E1820">
            <v>60</v>
          </cell>
        </row>
        <row r="1821">
          <cell r="D1821" t="str">
            <v>FEMALES</v>
          </cell>
          <cell r="E1821">
            <v>65</v>
          </cell>
        </row>
        <row r="1822">
          <cell r="D1822" t="str">
            <v>FEMALES</v>
          </cell>
          <cell r="E1822">
            <v>70</v>
          </cell>
        </row>
        <row r="1823">
          <cell r="D1823" t="str">
            <v>FEMALES</v>
          </cell>
          <cell r="E1823">
            <v>75</v>
          </cell>
        </row>
        <row r="1824">
          <cell r="D1824" t="str">
            <v>FEMALES</v>
          </cell>
          <cell r="E1824">
            <v>80</v>
          </cell>
        </row>
        <row r="1825">
          <cell r="D1825" t="str">
            <v>FEMALES</v>
          </cell>
          <cell r="E1825">
            <v>85</v>
          </cell>
        </row>
      </sheetData>
      <sheetData sheetId="2">
        <row r="45">
          <cell r="A45">
            <v>3350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ct Level Variables"/>
      <sheetName val="District Budget"/>
      <sheetName val="Price List"/>
      <sheetName val="Assumptions"/>
      <sheetName val="GoK Per Diem"/>
      <sheetName val="Coverage Summary"/>
    </sheetNames>
    <sheetDataSet>
      <sheetData sheetId="0">
        <row r="1">
          <cell r="H1" t="str">
            <v>Zones</v>
          </cell>
          <cell r="K1" t="str">
            <v>Total Population</v>
          </cell>
          <cell r="N1" t="str">
            <v>1-4 year olds</v>
          </cell>
          <cell r="Q1" t="str">
            <v>5-14 year olds</v>
          </cell>
          <cell r="S1" t="str">
            <v>Attending ECD</v>
          </cell>
          <cell r="T1" t="str">
            <v>Attending Primary</v>
          </cell>
          <cell r="U1" t="str">
            <v>Divisions</v>
          </cell>
          <cell r="W1" t="str">
            <v>Schools</v>
          </cell>
          <cell r="AD1" t="str">
            <v>Total dewormed last year</v>
          </cell>
          <cell r="AF1" t="str">
            <v>EMIS Schools</v>
          </cell>
          <cell r="AM1" t="str">
            <v>Teacher Training Sessions</v>
          </cell>
          <cell r="AN1" t="str">
            <v>GoK Per Diem Category</v>
          </cell>
          <cell r="AP1" t="str">
            <v>Province</v>
          </cell>
        </row>
        <row r="2">
          <cell r="C2" t="str">
            <v>Current District Level</v>
          </cell>
          <cell r="J2" t="str">
            <v>District Level Data (as per 2009 Districts)</v>
          </cell>
          <cell r="AP2" t="str">
            <v>Parent District Level Data</v>
          </cell>
        </row>
        <row r="3">
          <cell r="D3" t="str">
            <v>MoE EMIS 2008 Data</v>
          </cell>
          <cell r="H3" t="str">
            <v>Phone Calls</v>
          </cell>
          <cell r="K3" t="str">
            <v>From 2009 KNBS Census Data</v>
          </cell>
          <cell r="V3" t="str">
            <v>From 2009 Deworming Program</v>
          </cell>
          <cell r="AE3" t="str">
            <v>????</v>
          </cell>
          <cell r="AG3" t="str">
            <v>Phase II plan</v>
          </cell>
          <cell r="AS3" t="str">
            <v>From MoE 2007 Green Book</v>
          </cell>
          <cell r="BB3" t="str">
            <v>KNBS Projection Data</v>
          </cell>
        </row>
        <row r="4">
          <cell r="B4" t="str">
            <v>Vlookup Key</v>
          </cell>
          <cell r="C4" t="str">
            <v>Current District Name</v>
          </cell>
          <cell r="D4" t="str">
            <v># Primary Schools</v>
          </cell>
          <cell r="E4" t="str">
            <v># Primary Enrollment</v>
          </cell>
          <cell r="F4" t="str">
            <v># ECD Centres</v>
          </cell>
          <cell r="G4" t="str">
            <v># ECD Enrollment</v>
          </cell>
          <cell r="H4" t="str">
            <v># of Zones</v>
          </cell>
          <cell r="I4" t="str">
            <v># of Divisions</v>
          </cell>
          <cell r="J4" t="str">
            <v>2009 District Name                        (as per Latest Census)</v>
          </cell>
          <cell r="K4" t="str">
            <v>Total Population</v>
          </cell>
          <cell r="L4" t="str">
            <v>Population Age 0</v>
          </cell>
          <cell r="M4" t="str">
            <v>Population Age 0-4</v>
          </cell>
          <cell r="N4" t="str">
            <v>Population Age 1-4</v>
          </cell>
          <cell r="O4" t="str">
            <v>Population Age 5-9</v>
          </cell>
          <cell r="P4" t="str">
            <v>Population Age 10-14</v>
          </cell>
          <cell r="Q4" t="str">
            <v>Population Age 5-14</v>
          </cell>
          <cell r="R4" t="str">
            <v>Population Age 15-19</v>
          </cell>
          <cell r="S4" t="str">
            <v>Attending Pre-primary</v>
          </cell>
          <cell r="T4" t="str">
            <v>Attending Primary</v>
          </cell>
          <cell r="U4" t="str">
            <v># of Divisions</v>
          </cell>
          <cell r="V4" t="str">
            <v>Participation in Phase I (1=Y, 0=N)</v>
          </cell>
          <cell r="W4" t="str">
            <v># of Participating Primary Schools</v>
          </cell>
          <cell r="X4" t="str">
            <v># Registered Children at ECDs</v>
          </cell>
          <cell r="Y4" t="str">
            <v># Registered Children at Primary Schools</v>
          </cell>
          <cell r="Z4" t="str">
            <v>Total # of Children Registered</v>
          </cell>
          <cell r="AA4" t="str">
            <v># of Treated Children at ECDs</v>
          </cell>
          <cell r="AB4" t="str">
            <v># of Treated Children at Primary Schools</v>
          </cell>
          <cell r="AC4" t="str">
            <v># of Unenrolled Children Treated</v>
          </cell>
          <cell r="AD4" t="str">
            <v>Total # of Children Treated</v>
          </cell>
          <cell r="AE4" t="str">
            <v># of Zones</v>
          </cell>
          <cell r="AF4" t="str">
            <v># of Primaries EMIS 08</v>
          </cell>
          <cell r="AG4" t="str">
            <v>STH 
(1=Y, 0=N)</v>
          </cell>
          <cell r="AH4" t="str">
            <v># of STH rounds per year</v>
          </cell>
          <cell r="AI4" t="str">
            <v>Schisto
(1=Y, 0=N)</v>
          </cell>
          <cell r="AJ4" t="str">
            <v># of Schisto Schools</v>
          </cell>
          <cell r="AK4" t="str">
            <v># Tablet Poles Needed</v>
          </cell>
          <cell r="AL4" t="str">
            <v>Enrollment at Schisto Schools</v>
          </cell>
          <cell r="AM4" t="str">
            <v># TTS (avg size 25)</v>
          </cell>
          <cell r="AN4" t="str">
            <v>Per Diem Category</v>
          </cell>
          <cell r="AO4" t="str">
            <v>Distance to NBO (km)</v>
          </cell>
          <cell r="AP4" t="str">
            <v>Province</v>
          </cell>
          <cell r="AQ4" t="str">
            <v>County</v>
          </cell>
          <cell r="AR4" t="str">
            <v>Parent District Name</v>
          </cell>
          <cell r="AS4" t="str">
            <v># Public Primaries in 2007</v>
          </cell>
          <cell r="AT4" t="str">
            <v># Private Primaries in 2007</v>
          </cell>
          <cell r="AU4" t="str">
            <v>Total # Primaries in 2007</v>
          </cell>
          <cell r="AV4" t="str">
            <v>Public Primary Enrollment</v>
          </cell>
          <cell r="AW4" t="str">
            <v>Private Primary Enrollment</v>
          </cell>
          <cell r="AX4" t="str">
            <v>Total Primary Enrollment</v>
          </cell>
          <cell r="AY4" t="str">
            <v># EDCs</v>
          </cell>
          <cell r="AZ4" t="str">
            <v>ECD Enrollment</v>
          </cell>
          <cell r="BA4" t="str">
            <v>Total Primary &amp; ECD Enrollment</v>
          </cell>
          <cell r="BB4" t="str">
            <v>2010 Population</v>
          </cell>
          <cell r="BC4" t="str">
            <v>2010 Population Estimate Age 0-4:
17% of Total</v>
          </cell>
          <cell r="BD4" t="str">
            <v>2010 Population Estimate Age 5-14:
26% of Total</v>
          </cell>
        </row>
        <row r="5">
          <cell r="B5" t="str">
            <v>Bungoma North</v>
          </cell>
          <cell r="C5" t="str">
            <v>Bungoma North</v>
          </cell>
          <cell r="D5">
            <v>118</v>
          </cell>
          <cell r="E5">
            <v>999999</v>
          </cell>
          <cell r="F5">
            <v>203</v>
          </cell>
          <cell r="G5">
            <v>99999</v>
          </cell>
          <cell r="H5">
            <v>3</v>
          </cell>
          <cell r="I5">
            <v>1</v>
          </cell>
          <cell r="J5" t="str">
            <v>Bungoma North</v>
          </cell>
          <cell r="K5">
            <v>320300</v>
          </cell>
          <cell r="L5">
            <v>12063</v>
          </cell>
          <cell r="M5">
            <v>58155</v>
          </cell>
          <cell r="N5">
            <v>46092</v>
          </cell>
          <cell r="O5">
            <v>53246</v>
          </cell>
          <cell r="P5">
            <v>46186</v>
          </cell>
          <cell r="Q5">
            <v>99432</v>
          </cell>
          <cell r="R5">
            <v>37278</v>
          </cell>
          <cell r="S5">
            <v>20391</v>
          </cell>
          <cell r="T5">
            <v>103211</v>
          </cell>
          <cell r="U5">
            <v>2</v>
          </cell>
          <cell r="V5">
            <v>1</v>
          </cell>
          <cell r="W5">
            <v>157</v>
          </cell>
          <cell r="X5">
            <v>11537</v>
          </cell>
          <cell r="Y5">
            <v>104931</v>
          </cell>
          <cell r="Z5">
            <v>116468</v>
          </cell>
          <cell r="AA5">
            <v>9473</v>
          </cell>
          <cell r="AB5">
            <v>85192</v>
          </cell>
          <cell r="AC5">
            <v>15503</v>
          </cell>
          <cell r="AD5">
            <v>110168</v>
          </cell>
          <cell r="AE5" t="str">
            <v>N/A</v>
          </cell>
          <cell r="AF5">
            <v>131</v>
          </cell>
          <cell r="AG5">
            <v>1</v>
          </cell>
          <cell r="AH5">
            <v>1</v>
          </cell>
          <cell r="AI5">
            <v>0</v>
          </cell>
          <cell r="AJ5" t="str">
            <v>N/A</v>
          </cell>
          <cell r="AK5" t="str">
            <v>N/A</v>
          </cell>
          <cell r="AL5" t="str">
            <v>N/A</v>
          </cell>
          <cell r="AM5">
            <v>11</v>
          </cell>
          <cell r="AN5">
            <v>3</v>
          </cell>
          <cell r="AO5">
            <v>444</v>
          </cell>
          <cell r="AP5" t="str">
            <v>Western</v>
          </cell>
          <cell r="AQ5" t="str">
            <v>County 1</v>
          </cell>
          <cell r="AR5" t="str">
            <v>Bungoma</v>
          </cell>
          <cell r="AS5">
            <v>482</v>
          </cell>
          <cell r="AT5">
            <v>215</v>
          </cell>
          <cell r="AU5">
            <v>697</v>
          </cell>
          <cell r="AV5">
            <v>324523</v>
          </cell>
          <cell r="AW5">
            <v>34482</v>
          </cell>
          <cell r="AX5">
            <v>359005</v>
          </cell>
          <cell r="AY5">
            <v>1250</v>
          </cell>
          <cell r="AZ5">
            <v>34462</v>
          </cell>
          <cell r="BA5">
            <v>393467</v>
          </cell>
          <cell r="BB5">
            <v>1265425</v>
          </cell>
          <cell r="BC5">
            <v>215122.25000000003</v>
          </cell>
          <cell r="BD5">
            <v>329010.5</v>
          </cell>
        </row>
        <row r="6">
          <cell r="B6" t="str">
            <v>Bungoma North</v>
          </cell>
          <cell r="C6" t="str">
            <v>Kimilili</v>
          </cell>
          <cell r="D6">
            <v>13</v>
          </cell>
          <cell r="E6">
            <v>999999</v>
          </cell>
          <cell r="F6" t="str">
            <v>N/A</v>
          </cell>
          <cell r="G6">
            <v>99999</v>
          </cell>
          <cell r="H6">
            <v>3</v>
          </cell>
          <cell r="I6">
            <v>1</v>
          </cell>
          <cell r="J6" t="str">
            <v>Bungoma North</v>
          </cell>
          <cell r="K6">
            <v>320300</v>
          </cell>
          <cell r="L6">
            <v>12063</v>
          </cell>
          <cell r="M6">
            <v>58155</v>
          </cell>
          <cell r="N6">
            <v>46092</v>
          </cell>
          <cell r="O6">
            <v>53246</v>
          </cell>
          <cell r="P6">
            <v>46186</v>
          </cell>
          <cell r="Q6">
            <v>99432</v>
          </cell>
          <cell r="R6">
            <v>37278</v>
          </cell>
          <cell r="S6">
            <v>20391</v>
          </cell>
          <cell r="T6">
            <v>103211</v>
          </cell>
          <cell r="U6">
            <v>2</v>
          </cell>
          <cell r="V6">
            <v>1</v>
          </cell>
          <cell r="W6">
            <v>157</v>
          </cell>
          <cell r="X6">
            <v>11537</v>
          </cell>
          <cell r="Y6">
            <v>104931</v>
          </cell>
          <cell r="Z6">
            <v>116468</v>
          </cell>
          <cell r="AA6">
            <v>9473</v>
          </cell>
          <cell r="AB6">
            <v>85192</v>
          </cell>
          <cell r="AC6">
            <v>15503</v>
          </cell>
          <cell r="AD6">
            <v>110168</v>
          </cell>
          <cell r="AE6" t="str">
            <v>N/A</v>
          </cell>
          <cell r="AF6">
            <v>131</v>
          </cell>
          <cell r="AG6">
            <v>1</v>
          </cell>
          <cell r="AH6">
            <v>1</v>
          </cell>
          <cell r="AI6">
            <v>0</v>
          </cell>
          <cell r="AJ6" t="str">
            <v>N/A</v>
          </cell>
          <cell r="AK6" t="str">
            <v>N/A</v>
          </cell>
          <cell r="AL6" t="str">
            <v>N/A</v>
          </cell>
          <cell r="AM6">
            <v>11</v>
          </cell>
          <cell r="AN6">
            <v>3</v>
          </cell>
          <cell r="AO6">
            <v>444</v>
          </cell>
          <cell r="AP6" t="str">
            <v>Western</v>
          </cell>
          <cell r="AQ6" t="str">
            <v>County 1</v>
          </cell>
          <cell r="AR6" t="str">
            <v>Bungoma</v>
          </cell>
          <cell r="AS6">
            <v>482</v>
          </cell>
          <cell r="AT6">
            <v>215</v>
          </cell>
          <cell r="AU6">
            <v>697</v>
          </cell>
          <cell r="AV6">
            <v>324523</v>
          </cell>
          <cell r="AW6">
            <v>34482</v>
          </cell>
          <cell r="AX6">
            <v>359005</v>
          </cell>
          <cell r="AY6">
            <v>1250</v>
          </cell>
          <cell r="AZ6">
            <v>34462</v>
          </cell>
          <cell r="BA6">
            <v>393467</v>
          </cell>
          <cell r="BB6">
            <v>1265425</v>
          </cell>
          <cell r="BC6">
            <v>215122.25000000003</v>
          </cell>
          <cell r="BD6">
            <v>329010.5</v>
          </cell>
        </row>
        <row r="7">
          <cell r="B7" t="str">
            <v>Bungoma South</v>
          </cell>
          <cell r="C7" t="str">
            <v>Bungoma South</v>
          </cell>
          <cell r="D7">
            <v>120</v>
          </cell>
          <cell r="E7">
            <v>999999</v>
          </cell>
          <cell r="F7">
            <v>136</v>
          </cell>
          <cell r="G7">
            <v>99999</v>
          </cell>
          <cell r="H7">
            <v>3</v>
          </cell>
          <cell r="I7">
            <v>1</v>
          </cell>
          <cell r="J7" t="str">
            <v>Bungoma South</v>
          </cell>
          <cell r="K7">
            <v>408598</v>
          </cell>
          <cell r="L7">
            <v>14752</v>
          </cell>
          <cell r="M7">
            <v>72545</v>
          </cell>
          <cell r="N7">
            <v>57793</v>
          </cell>
          <cell r="O7">
            <v>65409</v>
          </cell>
          <cell r="P7">
            <v>56560</v>
          </cell>
          <cell r="Q7">
            <v>121969</v>
          </cell>
          <cell r="R7">
            <v>46759</v>
          </cell>
          <cell r="S7">
            <v>22811</v>
          </cell>
          <cell r="T7">
            <v>122959</v>
          </cell>
          <cell r="U7">
            <v>2</v>
          </cell>
          <cell r="V7">
            <v>1</v>
          </cell>
          <cell r="W7">
            <v>181</v>
          </cell>
          <cell r="X7">
            <v>15298</v>
          </cell>
          <cell r="Y7">
            <v>100611</v>
          </cell>
          <cell r="Z7">
            <v>115909</v>
          </cell>
          <cell r="AA7">
            <v>12560</v>
          </cell>
          <cell r="AB7">
            <v>84388</v>
          </cell>
          <cell r="AC7">
            <v>13529</v>
          </cell>
          <cell r="AD7">
            <v>110477</v>
          </cell>
          <cell r="AE7" t="str">
            <v>N/A</v>
          </cell>
          <cell r="AF7">
            <v>230</v>
          </cell>
          <cell r="AG7">
            <v>1</v>
          </cell>
          <cell r="AH7">
            <v>1</v>
          </cell>
          <cell r="AI7">
            <v>0</v>
          </cell>
          <cell r="AJ7" t="str">
            <v>N/A</v>
          </cell>
          <cell r="AK7" t="str">
            <v>N/A</v>
          </cell>
          <cell r="AL7" t="str">
            <v>N/A</v>
          </cell>
          <cell r="AM7">
            <v>19</v>
          </cell>
          <cell r="AN7">
            <v>3</v>
          </cell>
          <cell r="AO7">
            <v>444</v>
          </cell>
          <cell r="AP7" t="str">
            <v>Western</v>
          </cell>
          <cell r="AQ7" t="str">
            <v>County 1</v>
          </cell>
          <cell r="AR7" t="str">
            <v>Bungoma</v>
          </cell>
          <cell r="AS7">
            <v>482</v>
          </cell>
          <cell r="AT7">
            <v>215</v>
          </cell>
          <cell r="AU7">
            <v>697</v>
          </cell>
          <cell r="AV7">
            <v>324523</v>
          </cell>
          <cell r="AW7">
            <v>34482</v>
          </cell>
          <cell r="AX7">
            <v>359005</v>
          </cell>
          <cell r="AY7">
            <v>1250</v>
          </cell>
          <cell r="AZ7">
            <v>34462</v>
          </cell>
          <cell r="BA7">
            <v>393467</v>
          </cell>
          <cell r="BB7">
            <v>1265425</v>
          </cell>
          <cell r="BC7">
            <v>215122.25000000003</v>
          </cell>
          <cell r="BD7">
            <v>329010.5</v>
          </cell>
        </row>
        <row r="8">
          <cell r="B8" t="str">
            <v>Bungoma South</v>
          </cell>
          <cell r="C8" t="str">
            <v>Bumula</v>
          </cell>
          <cell r="D8">
            <v>110</v>
          </cell>
          <cell r="E8">
            <v>999999</v>
          </cell>
          <cell r="F8">
            <v>149</v>
          </cell>
          <cell r="G8">
            <v>99999</v>
          </cell>
          <cell r="H8">
            <v>4</v>
          </cell>
          <cell r="I8">
            <v>1</v>
          </cell>
          <cell r="J8" t="str">
            <v>Bungoma South</v>
          </cell>
          <cell r="K8">
            <v>408598</v>
          </cell>
          <cell r="L8">
            <v>14752</v>
          </cell>
          <cell r="M8">
            <v>72545</v>
          </cell>
          <cell r="N8">
            <v>57793</v>
          </cell>
          <cell r="O8">
            <v>65409</v>
          </cell>
          <cell r="P8">
            <v>56560</v>
          </cell>
          <cell r="Q8">
            <v>121969</v>
          </cell>
          <cell r="R8">
            <v>46759</v>
          </cell>
          <cell r="S8">
            <v>22811</v>
          </cell>
          <cell r="T8">
            <v>122959</v>
          </cell>
          <cell r="U8">
            <v>2</v>
          </cell>
          <cell r="V8">
            <v>1</v>
          </cell>
          <cell r="W8">
            <v>181</v>
          </cell>
          <cell r="X8">
            <v>15298</v>
          </cell>
          <cell r="Y8">
            <v>100611</v>
          </cell>
          <cell r="Z8">
            <v>115909</v>
          </cell>
          <cell r="AA8">
            <v>12560</v>
          </cell>
          <cell r="AB8">
            <v>84388</v>
          </cell>
          <cell r="AC8">
            <v>13529</v>
          </cell>
          <cell r="AD8">
            <v>110477</v>
          </cell>
          <cell r="AE8" t="str">
            <v>N/A</v>
          </cell>
          <cell r="AF8">
            <v>230</v>
          </cell>
          <cell r="AG8">
            <v>1</v>
          </cell>
          <cell r="AH8">
            <v>1</v>
          </cell>
          <cell r="AI8">
            <v>0</v>
          </cell>
          <cell r="AJ8" t="str">
            <v>N/A</v>
          </cell>
          <cell r="AK8" t="str">
            <v>N/A</v>
          </cell>
          <cell r="AL8" t="str">
            <v>N/A</v>
          </cell>
          <cell r="AM8">
            <v>19</v>
          </cell>
          <cell r="AN8">
            <v>3</v>
          </cell>
          <cell r="AO8">
            <v>444</v>
          </cell>
          <cell r="AP8" t="str">
            <v>Western</v>
          </cell>
          <cell r="AQ8" t="str">
            <v>County 1</v>
          </cell>
          <cell r="AR8" t="str">
            <v>Bungoma</v>
          </cell>
          <cell r="AS8">
            <v>482</v>
          </cell>
          <cell r="AT8">
            <v>215</v>
          </cell>
          <cell r="AU8">
            <v>697</v>
          </cell>
          <cell r="AV8">
            <v>324523</v>
          </cell>
          <cell r="AW8">
            <v>34482</v>
          </cell>
          <cell r="AX8">
            <v>359005</v>
          </cell>
          <cell r="AY8">
            <v>1250</v>
          </cell>
          <cell r="AZ8">
            <v>34462</v>
          </cell>
          <cell r="BA8">
            <v>393467</v>
          </cell>
          <cell r="BB8">
            <v>1265425</v>
          </cell>
          <cell r="BC8">
            <v>215122.25000000003</v>
          </cell>
          <cell r="BD8">
            <v>329010.5</v>
          </cell>
        </row>
        <row r="9">
          <cell r="B9" t="str">
            <v>Bungoma East</v>
          </cell>
          <cell r="C9" t="str">
            <v>Bungoma East</v>
          </cell>
          <cell r="D9">
            <v>138</v>
          </cell>
          <cell r="E9">
            <v>999999</v>
          </cell>
          <cell r="F9">
            <v>244</v>
          </cell>
          <cell r="G9">
            <v>99999</v>
          </cell>
          <cell r="H9">
            <v>5</v>
          </cell>
          <cell r="I9">
            <v>2</v>
          </cell>
          <cell r="J9" t="str">
            <v>Bungoma East</v>
          </cell>
          <cell r="K9">
            <v>230253</v>
          </cell>
          <cell r="L9">
            <v>8356</v>
          </cell>
          <cell r="M9">
            <v>41373</v>
          </cell>
          <cell r="N9">
            <v>33017</v>
          </cell>
          <cell r="O9">
            <v>37656</v>
          </cell>
          <cell r="P9">
            <v>31134</v>
          </cell>
          <cell r="Q9">
            <v>68790</v>
          </cell>
          <cell r="R9">
            <v>26309</v>
          </cell>
          <cell r="S9">
            <v>15309</v>
          </cell>
          <cell r="T9">
            <v>69546</v>
          </cell>
          <cell r="U9">
            <v>2</v>
          </cell>
          <cell r="V9">
            <v>1</v>
          </cell>
          <cell r="W9">
            <v>107</v>
          </cell>
          <cell r="X9">
            <v>9329</v>
          </cell>
          <cell r="Y9">
            <v>57344</v>
          </cell>
          <cell r="Z9">
            <v>66673</v>
          </cell>
          <cell r="AA9">
            <v>8296</v>
          </cell>
          <cell r="AB9">
            <v>48425</v>
          </cell>
          <cell r="AC9">
            <v>5729</v>
          </cell>
          <cell r="AD9">
            <v>62450</v>
          </cell>
          <cell r="AE9" t="str">
            <v>N/A</v>
          </cell>
          <cell r="AF9">
            <v>138</v>
          </cell>
          <cell r="AG9">
            <v>1</v>
          </cell>
          <cell r="AH9">
            <v>1</v>
          </cell>
          <cell r="AI9">
            <v>0</v>
          </cell>
          <cell r="AJ9" t="str">
            <v>N/A</v>
          </cell>
          <cell r="AK9" t="str">
            <v>N/A</v>
          </cell>
          <cell r="AL9" t="str">
            <v>N/A</v>
          </cell>
          <cell r="AM9">
            <v>12</v>
          </cell>
          <cell r="AN9">
            <v>3</v>
          </cell>
          <cell r="AO9">
            <v>444</v>
          </cell>
          <cell r="AP9" t="str">
            <v>Western</v>
          </cell>
          <cell r="AQ9" t="str">
            <v>County 1</v>
          </cell>
          <cell r="AR9" t="str">
            <v>Bungoma</v>
          </cell>
          <cell r="AS9">
            <v>482</v>
          </cell>
          <cell r="AT9">
            <v>215</v>
          </cell>
          <cell r="AU9">
            <v>697</v>
          </cell>
          <cell r="AV9">
            <v>324523</v>
          </cell>
          <cell r="AW9">
            <v>34482</v>
          </cell>
          <cell r="AX9">
            <v>359005</v>
          </cell>
          <cell r="AY9">
            <v>1250</v>
          </cell>
          <cell r="AZ9">
            <v>34462</v>
          </cell>
          <cell r="BA9">
            <v>393467</v>
          </cell>
          <cell r="BB9">
            <v>1265425</v>
          </cell>
          <cell r="BC9">
            <v>215122.25000000003</v>
          </cell>
          <cell r="BD9">
            <v>329010.5</v>
          </cell>
        </row>
        <row r="10">
          <cell r="B10" t="str">
            <v>Bungoma West</v>
          </cell>
          <cell r="C10" t="str">
            <v>Bungoma West</v>
          </cell>
          <cell r="D10">
            <v>92</v>
          </cell>
          <cell r="E10">
            <v>999999</v>
          </cell>
          <cell r="F10">
            <v>121</v>
          </cell>
          <cell r="G10">
            <v>99999</v>
          </cell>
          <cell r="H10">
            <v>4</v>
          </cell>
          <cell r="I10">
            <v>2</v>
          </cell>
          <cell r="J10" t="str">
            <v>Bungoma West</v>
          </cell>
          <cell r="K10">
            <v>243535</v>
          </cell>
          <cell r="L10">
            <v>9136</v>
          </cell>
          <cell r="M10">
            <v>44186</v>
          </cell>
          <cell r="N10">
            <v>35050</v>
          </cell>
          <cell r="O10">
            <v>40000</v>
          </cell>
          <cell r="P10">
            <v>32928</v>
          </cell>
          <cell r="Q10">
            <v>72928</v>
          </cell>
          <cell r="R10">
            <v>27590</v>
          </cell>
          <cell r="S10">
            <v>15108</v>
          </cell>
          <cell r="T10">
            <v>75140</v>
          </cell>
          <cell r="U10">
            <v>4</v>
          </cell>
          <cell r="V10">
            <v>1</v>
          </cell>
          <cell r="W10">
            <v>153</v>
          </cell>
          <cell r="X10">
            <v>11532</v>
          </cell>
          <cell r="Y10">
            <v>79433</v>
          </cell>
          <cell r="Z10">
            <v>90965</v>
          </cell>
          <cell r="AA10">
            <v>8739</v>
          </cell>
          <cell r="AB10">
            <v>63140</v>
          </cell>
          <cell r="AC10">
            <v>8940</v>
          </cell>
          <cell r="AD10">
            <v>80819</v>
          </cell>
          <cell r="AE10" t="str">
            <v>N/A</v>
          </cell>
          <cell r="AF10">
            <v>163</v>
          </cell>
          <cell r="AG10">
            <v>1</v>
          </cell>
          <cell r="AH10">
            <v>1</v>
          </cell>
          <cell r="AI10">
            <v>0</v>
          </cell>
          <cell r="AJ10" t="str">
            <v>N/A</v>
          </cell>
          <cell r="AK10" t="str">
            <v>N/A</v>
          </cell>
          <cell r="AL10" t="str">
            <v>N/A</v>
          </cell>
          <cell r="AM10">
            <v>14</v>
          </cell>
          <cell r="AN10">
            <v>3</v>
          </cell>
          <cell r="AO10">
            <v>444</v>
          </cell>
          <cell r="AP10" t="str">
            <v>Western</v>
          </cell>
          <cell r="AQ10" t="str">
            <v>County 1</v>
          </cell>
          <cell r="AR10" t="str">
            <v>Bungoma</v>
          </cell>
          <cell r="AS10">
            <v>482</v>
          </cell>
          <cell r="AT10">
            <v>215</v>
          </cell>
          <cell r="AU10">
            <v>697</v>
          </cell>
          <cell r="AV10">
            <v>324523</v>
          </cell>
          <cell r="AW10">
            <v>34482</v>
          </cell>
          <cell r="AX10">
            <v>359005</v>
          </cell>
          <cell r="AY10">
            <v>1250</v>
          </cell>
          <cell r="AZ10">
            <v>34462</v>
          </cell>
          <cell r="BA10">
            <v>393467</v>
          </cell>
          <cell r="BB10">
            <v>1265425</v>
          </cell>
          <cell r="BC10">
            <v>215122.25000000003</v>
          </cell>
          <cell r="BD10">
            <v>329010.5</v>
          </cell>
        </row>
        <row r="11">
          <cell r="B11" t="str">
            <v>Bungoma West</v>
          </cell>
          <cell r="C11" t="str">
            <v>Bungoma Central</v>
          </cell>
          <cell r="D11">
            <v>71</v>
          </cell>
          <cell r="E11">
            <v>999999</v>
          </cell>
          <cell r="F11">
            <v>80</v>
          </cell>
          <cell r="G11">
            <v>99999</v>
          </cell>
          <cell r="H11">
            <v>4</v>
          </cell>
          <cell r="I11">
            <v>3</v>
          </cell>
          <cell r="J11" t="str">
            <v>Bungoma West</v>
          </cell>
          <cell r="K11">
            <v>243535</v>
          </cell>
          <cell r="L11">
            <v>9136</v>
          </cell>
          <cell r="M11">
            <v>44186</v>
          </cell>
          <cell r="N11">
            <v>35050</v>
          </cell>
          <cell r="O11">
            <v>40000</v>
          </cell>
          <cell r="P11">
            <v>32928</v>
          </cell>
          <cell r="Q11">
            <v>72928</v>
          </cell>
          <cell r="R11">
            <v>27590</v>
          </cell>
          <cell r="S11">
            <v>15108</v>
          </cell>
          <cell r="T11">
            <v>75140</v>
          </cell>
          <cell r="U11">
            <v>4</v>
          </cell>
          <cell r="V11">
            <v>1</v>
          </cell>
          <cell r="W11">
            <v>153</v>
          </cell>
          <cell r="X11">
            <v>11532</v>
          </cell>
          <cell r="Y11">
            <v>79433</v>
          </cell>
          <cell r="Z11">
            <v>90965</v>
          </cell>
          <cell r="AA11">
            <v>8739</v>
          </cell>
          <cell r="AB11">
            <v>63140</v>
          </cell>
          <cell r="AC11">
            <v>8940</v>
          </cell>
          <cell r="AD11">
            <v>80819</v>
          </cell>
          <cell r="AE11" t="str">
            <v>N/A</v>
          </cell>
          <cell r="AF11">
            <v>163</v>
          </cell>
          <cell r="AG11">
            <v>1</v>
          </cell>
          <cell r="AH11">
            <v>1</v>
          </cell>
          <cell r="AI11">
            <v>0</v>
          </cell>
          <cell r="AJ11" t="str">
            <v>N/A</v>
          </cell>
          <cell r="AK11" t="str">
            <v>N/A</v>
          </cell>
          <cell r="AL11" t="str">
            <v>N/A</v>
          </cell>
          <cell r="AM11">
            <v>14</v>
          </cell>
          <cell r="AN11">
            <v>3</v>
          </cell>
          <cell r="AO11">
            <v>444</v>
          </cell>
          <cell r="AP11" t="str">
            <v>Western</v>
          </cell>
          <cell r="AQ11" t="str">
            <v>County 1</v>
          </cell>
          <cell r="AR11" t="str">
            <v>Bungoma</v>
          </cell>
          <cell r="AS11">
            <v>482</v>
          </cell>
          <cell r="AT11">
            <v>215</v>
          </cell>
          <cell r="AU11">
            <v>697</v>
          </cell>
          <cell r="AV11">
            <v>324523</v>
          </cell>
          <cell r="AW11">
            <v>34482</v>
          </cell>
          <cell r="AX11">
            <v>359005</v>
          </cell>
          <cell r="AY11">
            <v>1250</v>
          </cell>
          <cell r="AZ11">
            <v>34462</v>
          </cell>
          <cell r="BA11">
            <v>393467</v>
          </cell>
          <cell r="BB11">
            <v>1265425</v>
          </cell>
          <cell r="BC11">
            <v>215122.25000000003</v>
          </cell>
          <cell r="BD11">
            <v>329010.5</v>
          </cell>
        </row>
        <row r="12">
          <cell r="B12" t="str">
            <v>Kakamega North (Malava)</v>
          </cell>
          <cell r="C12" t="str">
            <v>Kakamega North (Malava)</v>
          </cell>
          <cell r="D12">
            <v>125</v>
          </cell>
          <cell r="E12">
            <v>999999</v>
          </cell>
          <cell r="F12">
            <v>246</v>
          </cell>
          <cell r="G12">
            <v>99999</v>
          </cell>
          <cell r="H12">
            <v>5</v>
          </cell>
          <cell r="I12">
            <v>5</v>
          </cell>
          <cell r="J12" t="str">
            <v>Kakamega North (Malava)</v>
          </cell>
          <cell r="K12">
            <v>205166</v>
          </cell>
          <cell r="L12">
            <v>7761</v>
          </cell>
          <cell r="M12">
            <v>38052</v>
          </cell>
          <cell r="N12">
            <v>30291</v>
          </cell>
          <cell r="O12">
            <v>32984</v>
          </cell>
          <cell r="P12">
            <v>27003</v>
          </cell>
          <cell r="Q12">
            <v>59987</v>
          </cell>
          <cell r="R12">
            <v>22589</v>
          </cell>
          <cell r="S12">
            <v>14369</v>
          </cell>
          <cell r="T12">
            <v>59637</v>
          </cell>
          <cell r="U12">
            <v>5</v>
          </cell>
          <cell r="V12">
            <v>1</v>
          </cell>
          <cell r="W12">
            <v>148</v>
          </cell>
          <cell r="X12">
            <v>10647</v>
          </cell>
          <cell r="Y12">
            <v>60716</v>
          </cell>
          <cell r="Z12">
            <v>71363</v>
          </cell>
          <cell r="AA12">
            <v>9005</v>
          </cell>
          <cell r="AB12">
            <v>51585</v>
          </cell>
          <cell r="AC12">
            <v>5125</v>
          </cell>
          <cell r="AD12">
            <v>65715</v>
          </cell>
          <cell r="AE12" t="str">
            <v>N/A</v>
          </cell>
          <cell r="AF12">
            <v>125</v>
          </cell>
          <cell r="AG12">
            <v>1</v>
          </cell>
          <cell r="AH12">
            <v>1</v>
          </cell>
          <cell r="AI12">
            <v>0</v>
          </cell>
          <cell r="AJ12" t="str">
            <v>N/A</v>
          </cell>
          <cell r="AK12" t="str">
            <v>N/A</v>
          </cell>
          <cell r="AL12" t="str">
            <v>N/A</v>
          </cell>
          <cell r="AM12">
            <v>10</v>
          </cell>
          <cell r="AN12">
            <v>2</v>
          </cell>
          <cell r="AO12">
            <v>419</v>
          </cell>
          <cell r="AP12" t="str">
            <v>Western</v>
          </cell>
          <cell r="AR12" t="str">
            <v>Kakamega</v>
          </cell>
          <cell r="AS12">
            <v>352</v>
          </cell>
          <cell r="AT12">
            <v>108</v>
          </cell>
          <cell r="AU12">
            <v>460</v>
          </cell>
          <cell r="AV12">
            <v>198629</v>
          </cell>
          <cell r="AW12">
            <v>21105</v>
          </cell>
          <cell r="AX12">
            <v>219734</v>
          </cell>
          <cell r="AY12">
            <v>577</v>
          </cell>
          <cell r="AZ12">
            <v>30568</v>
          </cell>
          <cell r="BA12">
            <v>250302</v>
          </cell>
          <cell r="BB12">
            <v>861093</v>
          </cell>
          <cell r="BC12">
            <v>146385.81</v>
          </cell>
          <cell r="BD12">
            <v>223884.18000000002</v>
          </cell>
        </row>
        <row r="13">
          <cell r="B13" t="str">
            <v>Kakamega South (Ikolomani)</v>
          </cell>
          <cell r="C13" t="str">
            <v>Kakamega South (Ikolomani)</v>
          </cell>
          <cell r="D13">
            <v>71</v>
          </cell>
          <cell r="E13">
            <v>999999</v>
          </cell>
          <cell r="F13">
            <v>102</v>
          </cell>
          <cell r="G13">
            <v>99999</v>
          </cell>
          <cell r="H13">
            <v>4</v>
          </cell>
          <cell r="I13">
            <v>2</v>
          </cell>
          <cell r="J13" t="str">
            <v>Kakamega South (Ikolomani)</v>
          </cell>
          <cell r="K13">
            <v>104669</v>
          </cell>
          <cell r="L13">
            <v>3365</v>
          </cell>
          <cell r="M13">
            <v>16729</v>
          </cell>
          <cell r="N13">
            <v>13364</v>
          </cell>
          <cell r="O13">
            <v>15773</v>
          </cell>
          <cell r="P13">
            <v>14485</v>
          </cell>
          <cell r="Q13">
            <v>30258</v>
          </cell>
          <cell r="R13">
            <v>12382</v>
          </cell>
          <cell r="S13">
            <v>6155</v>
          </cell>
          <cell r="T13">
            <v>29623</v>
          </cell>
          <cell r="U13">
            <v>2</v>
          </cell>
          <cell r="V13">
            <v>1</v>
          </cell>
          <cell r="W13">
            <v>68</v>
          </cell>
          <cell r="X13">
            <v>4544</v>
          </cell>
          <cell r="Y13">
            <v>32325</v>
          </cell>
          <cell r="Z13">
            <v>36869</v>
          </cell>
          <cell r="AA13">
            <v>3559</v>
          </cell>
          <cell r="AB13">
            <v>26116</v>
          </cell>
          <cell r="AC13">
            <v>4403</v>
          </cell>
          <cell r="AD13">
            <v>34078</v>
          </cell>
          <cell r="AE13" t="str">
            <v>N/A</v>
          </cell>
          <cell r="AF13">
            <v>71</v>
          </cell>
          <cell r="AG13">
            <v>1</v>
          </cell>
          <cell r="AH13">
            <v>1</v>
          </cell>
          <cell r="AI13">
            <v>0</v>
          </cell>
          <cell r="AJ13" t="str">
            <v>N/A</v>
          </cell>
          <cell r="AK13" t="str">
            <v>N/A</v>
          </cell>
          <cell r="AL13" t="str">
            <v>N/A</v>
          </cell>
          <cell r="AM13">
            <v>6</v>
          </cell>
          <cell r="AN13">
            <v>2</v>
          </cell>
          <cell r="AO13">
            <v>419</v>
          </cell>
          <cell r="AP13" t="str">
            <v>Western</v>
          </cell>
          <cell r="AR13" t="str">
            <v>Kakamega</v>
          </cell>
          <cell r="AU13">
            <v>0</v>
          </cell>
          <cell r="AX13">
            <v>0</v>
          </cell>
          <cell r="BA13">
            <v>0</v>
          </cell>
          <cell r="BB13">
            <v>861093</v>
          </cell>
          <cell r="BC13">
            <v>146385.81</v>
          </cell>
          <cell r="BD13">
            <v>223884.18000000002</v>
          </cell>
        </row>
        <row r="14">
          <cell r="B14" t="str">
            <v>Kakamega East (Shinyalu)</v>
          </cell>
          <cell r="C14" t="str">
            <v>Kakamega East (Shinyalu)</v>
          </cell>
          <cell r="D14">
            <v>98</v>
          </cell>
          <cell r="E14">
            <v>999999</v>
          </cell>
          <cell r="F14">
            <v>157</v>
          </cell>
          <cell r="G14">
            <v>99999</v>
          </cell>
          <cell r="H14">
            <v>4</v>
          </cell>
          <cell r="I14">
            <v>2</v>
          </cell>
          <cell r="J14" t="str">
            <v>Kakamega East (Shinyalu)</v>
          </cell>
          <cell r="K14">
            <v>159475</v>
          </cell>
          <cell r="L14">
            <v>5352</v>
          </cell>
          <cell r="M14">
            <v>25974</v>
          </cell>
          <cell r="N14">
            <v>20622</v>
          </cell>
          <cell r="O14">
            <v>24138</v>
          </cell>
          <cell r="P14">
            <v>21374</v>
          </cell>
          <cell r="Q14">
            <v>45512</v>
          </cell>
          <cell r="R14">
            <v>18341</v>
          </cell>
          <cell r="S14">
            <v>8735</v>
          </cell>
          <cell r="T14">
            <v>45429</v>
          </cell>
          <cell r="U14">
            <v>3</v>
          </cell>
          <cell r="V14">
            <v>1</v>
          </cell>
          <cell r="W14">
            <v>89</v>
          </cell>
          <cell r="X14">
            <v>7687</v>
          </cell>
          <cell r="Y14">
            <v>46717</v>
          </cell>
          <cell r="Z14">
            <v>54404</v>
          </cell>
          <cell r="AA14">
            <v>6569</v>
          </cell>
          <cell r="AB14">
            <v>39217</v>
          </cell>
          <cell r="AC14">
            <v>4215</v>
          </cell>
          <cell r="AD14">
            <v>50001</v>
          </cell>
          <cell r="AE14" t="str">
            <v>N/A</v>
          </cell>
          <cell r="AF14">
            <v>98</v>
          </cell>
          <cell r="AG14">
            <v>1</v>
          </cell>
          <cell r="AH14">
            <v>1</v>
          </cell>
          <cell r="AI14">
            <v>0</v>
          </cell>
          <cell r="AJ14" t="str">
            <v>N/A</v>
          </cell>
          <cell r="AK14" t="str">
            <v>N/A</v>
          </cell>
          <cell r="AL14" t="str">
            <v>N/A</v>
          </cell>
          <cell r="AM14">
            <v>8</v>
          </cell>
          <cell r="AN14">
            <v>2</v>
          </cell>
          <cell r="AO14">
            <v>419</v>
          </cell>
          <cell r="AP14" t="str">
            <v>Western</v>
          </cell>
          <cell r="AR14" t="str">
            <v>Kakamega</v>
          </cell>
          <cell r="AU14">
            <v>0</v>
          </cell>
          <cell r="AX14">
            <v>0</v>
          </cell>
          <cell r="BA14">
            <v>0</v>
          </cell>
          <cell r="BB14">
            <v>861093</v>
          </cell>
          <cell r="BC14">
            <v>146385.81</v>
          </cell>
          <cell r="BD14">
            <v>223884.18000000002</v>
          </cell>
        </row>
        <row r="15">
          <cell r="B15" t="str">
            <v>Kakamega Central (Lurambi)</v>
          </cell>
          <cell r="C15" t="str">
            <v>Kakamega Central (Lurambi)</v>
          </cell>
          <cell r="D15">
            <v>275</v>
          </cell>
          <cell r="E15">
            <v>999999</v>
          </cell>
          <cell r="F15">
            <v>292</v>
          </cell>
          <cell r="G15">
            <v>99999</v>
          </cell>
          <cell r="H15">
            <v>5</v>
          </cell>
          <cell r="I15">
            <v>3</v>
          </cell>
          <cell r="J15" t="str">
            <v>Kakamega Central (Lurambi)</v>
          </cell>
          <cell r="K15">
            <v>297394</v>
          </cell>
          <cell r="L15">
            <v>10597</v>
          </cell>
          <cell r="M15">
            <v>51016</v>
          </cell>
          <cell r="N15">
            <v>40419</v>
          </cell>
          <cell r="O15">
            <v>44105</v>
          </cell>
          <cell r="P15">
            <v>37875</v>
          </cell>
          <cell r="Q15">
            <v>81980</v>
          </cell>
          <cell r="R15">
            <v>33604</v>
          </cell>
          <cell r="S15">
            <v>18358</v>
          </cell>
          <cell r="T15">
            <v>78302</v>
          </cell>
          <cell r="U15">
            <v>3</v>
          </cell>
          <cell r="V15">
            <v>1</v>
          </cell>
          <cell r="W15">
            <v>113</v>
          </cell>
          <cell r="X15">
            <v>13186</v>
          </cell>
          <cell r="Y15">
            <v>74346</v>
          </cell>
          <cell r="Z15">
            <v>87532</v>
          </cell>
          <cell r="AA15">
            <v>11187</v>
          </cell>
          <cell r="AB15">
            <v>63976</v>
          </cell>
          <cell r="AC15">
            <v>10125</v>
          </cell>
          <cell r="AD15">
            <v>85288</v>
          </cell>
          <cell r="AE15" t="str">
            <v>N/A</v>
          </cell>
          <cell r="AF15">
            <v>275</v>
          </cell>
          <cell r="AG15">
            <v>1</v>
          </cell>
          <cell r="AH15">
            <v>1</v>
          </cell>
          <cell r="AI15">
            <v>0</v>
          </cell>
          <cell r="AJ15" t="str">
            <v>N/A</v>
          </cell>
          <cell r="AK15" t="str">
            <v>N/A</v>
          </cell>
          <cell r="AL15" t="str">
            <v>N/A</v>
          </cell>
          <cell r="AM15">
            <v>22</v>
          </cell>
          <cell r="AN15">
            <v>2</v>
          </cell>
          <cell r="AO15">
            <v>419</v>
          </cell>
          <cell r="AP15" t="str">
            <v>Western</v>
          </cell>
          <cell r="AR15" t="str">
            <v>Kakamega</v>
          </cell>
          <cell r="AU15">
            <v>0</v>
          </cell>
          <cell r="AX15">
            <v>0</v>
          </cell>
          <cell r="BA15">
            <v>0</v>
          </cell>
          <cell r="BB15">
            <v>861093</v>
          </cell>
          <cell r="BC15">
            <v>146385.81</v>
          </cell>
          <cell r="BD15">
            <v>223884.18000000002</v>
          </cell>
        </row>
        <row r="16">
          <cell r="B16" t="str">
            <v>Busia</v>
          </cell>
          <cell r="C16" t="str">
            <v>Busia</v>
          </cell>
          <cell r="D16">
            <v>67</v>
          </cell>
          <cell r="E16">
            <v>999999</v>
          </cell>
          <cell r="F16">
            <v>92</v>
          </cell>
          <cell r="G16">
            <v>99999</v>
          </cell>
          <cell r="H16">
            <v>2</v>
          </cell>
          <cell r="I16">
            <v>2</v>
          </cell>
          <cell r="J16" t="str">
            <v>Busia</v>
          </cell>
          <cell r="K16">
            <v>327852</v>
          </cell>
          <cell r="L16">
            <v>12107</v>
          </cell>
          <cell r="M16">
            <v>57933</v>
          </cell>
          <cell r="N16">
            <v>45826</v>
          </cell>
          <cell r="O16">
            <v>52315</v>
          </cell>
          <cell r="P16">
            <v>47796</v>
          </cell>
          <cell r="Q16">
            <v>100111</v>
          </cell>
          <cell r="R16">
            <v>38325</v>
          </cell>
          <cell r="S16">
            <v>19493</v>
          </cell>
          <cell r="T16">
            <v>98931</v>
          </cell>
          <cell r="U16">
            <v>4</v>
          </cell>
          <cell r="V16">
            <v>1</v>
          </cell>
          <cell r="W16">
            <v>171</v>
          </cell>
          <cell r="X16">
            <v>18135</v>
          </cell>
          <cell r="Y16">
            <v>99155</v>
          </cell>
          <cell r="Z16">
            <v>117290</v>
          </cell>
          <cell r="AA16">
            <v>15352</v>
          </cell>
          <cell r="AB16">
            <v>83902</v>
          </cell>
          <cell r="AC16">
            <v>13668</v>
          </cell>
          <cell r="AD16">
            <v>112922</v>
          </cell>
          <cell r="AE16" t="str">
            <v>N/A</v>
          </cell>
          <cell r="AF16">
            <v>245</v>
          </cell>
          <cell r="AG16">
            <v>1</v>
          </cell>
          <cell r="AH16">
            <v>2</v>
          </cell>
          <cell r="AI16">
            <v>0</v>
          </cell>
          <cell r="AJ16" t="str">
            <v>N/A</v>
          </cell>
          <cell r="AK16" t="str">
            <v>N/A</v>
          </cell>
          <cell r="AL16" t="str">
            <v>N/A</v>
          </cell>
          <cell r="AM16">
            <v>20</v>
          </cell>
          <cell r="AN16">
            <v>3</v>
          </cell>
          <cell r="AO16">
            <v>468</v>
          </cell>
          <cell r="AP16" t="str">
            <v>Western</v>
          </cell>
          <cell r="AR16" t="str">
            <v xml:space="preserve">Busia </v>
          </cell>
          <cell r="AS16">
            <v>232</v>
          </cell>
          <cell r="AT16">
            <v>43</v>
          </cell>
          <cell r="AU16">
            <v>275</v>
          </cell>
          <cell r="AV16">
            <v>133068</v>
          </cell>
          <cell r="AW16">
            <v>14139</v>
          </cell>
          <cell r="AX16">
            <v>147207</v>
          </cell>
          <cell r="AY16">
            <v>380</v>
          </cell>
          <cell r="AZ16">
            <v>13892</v>
          </cell>
          <cell r="BA16">
            <v>161099</v>
          </cell>
          <cell r="BB16">
            <v>492948</v>
          </cell>
          <cell r="BC16">
            <v>83801.16</v>
          </cell>
          <cell r="BD16">
            <v>128166.48000000001</v>
          </cell>
        </row>
        <row r="17">
          <cell r="B17" t="str">
            <v>Busia</v>
          </cell>
          <cell r="C17" t="str">
            <v>Butula</v>
          </cell>
          <cell r="D17">
            <v>129</v>
          </cell>
          <cell r="E17">
            <v>999999</v>
          </cell>
          <cell r="F17">
            <v>16</v>
          </cell>
          <cell r="G17">
            <v>99999</v>
          </cell>
          <cell r="H17">
            <v>3</v>
          </cell>
          <cell r="I17">
            <v>1</v>
          </cell>
          <cell r="J17" t="str">
            <v>Busia</v>
          </cell>
          <cell r="K17">
            <v>327852</v>
          </cell>
          <cell r="L17">
            <v>12107</v>
          </cell>
          <cell r="M17">
            <v>57933</v>
          </cell>
          <cell r="N17">
            <v>45826</v>
          </cell>
          <cell r="O17">
            <v>52315</v>
          </cell>
          <cell r="P17">
            <v>47796</v>
          </cell>
          <cell r="Q17">
            <v>100111</v>
          </cell>
          <cell r="R17">
            <v>38325</v>
          </cell>
          <cell r="S17">
            <v>19493</v>
          </cell>
          <cell r="T17">
            <v>98931</v>
          </cell>
          <cell r="U17">
            <v>4</v>
          </cell>
          <cell r="V17">
            <v>1</v>
          </cell>
          <cell r="W17">
            <v>171</v>
          </cell>
          <cell r="X17">
            <v>18135</v>
          </cell>
          <cell r="Y17">
            <v>99155</v>
          </cell>
          <cell r="Z17">
            <v>117290</v>
          </cell>
          <cell r="AD17">
            <v>0</v>
          </cell>
          <cell r="AE17" t="str">
            <v>N/A</v>
          </cell>
          <cell r="AF17">
            <v>245</v>
          </cell>
          <cell r="AG17">
            <v>1</v>
          </cell>
          <cell r="AH17">
            <v>2</v>
          </cell>
          <cell r="AI17">
            <v>0</v>
          </cell>
          <cell r="AJ17" t="str">
            <v>N/A</v>
          </cell>
          <cell r="AK17" t="str">
            <v>N/A</v>
          </cell>
          <cell r="AL17" t="str">
            <v>N/A</v>
          </cell>
          <cell r="AM17">
            <v>20</v>
          </cell>
          <cell r="AN17">
            <v>3</v>
          </cell>
          <cell r="AO17">
            <v>468</v>
          </cell>
          <cell r="AP17" t="str">
            <v>Western</v>
          </cell>
          <cell r="AR17" t="str">
            <v xml:space="preserve">Busia </v>
          </cell>
          <cell r="AU17">
            <v>0</v>
          </cell>
          <cell r="AX17">
            <v>0</v>
          </cell>
          <cell r="BA17">
            <v>0</v>
          </cell>
          <cell r="BB17">
            <v>492948</v>
          </cell>
          <cell r="BC17">
            <v>83801.16</v>
          </cell>
          <cell r="BD17">
            <v>128166.48000000001</v>
          </cell>
        </row>
        <row r="18">
          <cell r="B18" t="str">
            <v>Busia</v>
          </cell>
          <cell r="C18" t="str">
            <v>Nambale</v>
          </cell>
          <cell r="D18">
            <v>49</v>
          </cell>
          <cell r="E18">
            <v>999999</v>
          </cell>
          <cell r="F18">
            <v>79</v>
          </cell>
          <cell r="G18">
            <v>99999</v>
          </cell>
          <cell r="H18">
            <v>2</v>
          </cell>
          <cell r="I18">
            <v>1</v>
          </cell>
          <cell r="J18" t="str">
            <v>Busia</v>
          </cell>
          <cell r="K18">
            <v>327852</v>
          </cell>
          <cell r="L18">
            <v>12107</v>
          </cell>
          <cell r="M18">
            <v>57933</v>
          </cell>
          <cell r="N18">
            <v>45826</v>
          </cell>
          <cell r="O18">
            <v>52315</v>
          </cell>
          <cell r="P18">
            <v>47796</v>
          </cell>
          <cell r="Q18">
            <v>100111</v>
          </cell>
          <cell r="R18">
            <v>38325</v>
          </cell>
          <cell r="S18">
            <v>19493</v>
          </cell>
          <cell r="T18">
            <v>98931</v>
          </cell>
          <cell r="U18">
            <v>4</v>
          </cell>
          <cell r="V18">
            <v>1</v>
          </cell>
          <cell r="W18">
            <v>171</v>
          </cell>
          <cell r="X18">
            <v>18135</v>
          </cell>
          <cell r="Y18">
            <v>99155</v>
          </cell>
          <cell r="Z18">
            <v>117290</v>
          </cell>
          <cell r="AD18">
            <v>0</v>
          </cell>
          <cell r="AE18" t="str">
            <v>N/A</v>
          </cell>
          <cell r="AF18">
            <v>245</v>
          </cell>
          <cell r="AG18">
            <v>1</v>
          </cell>
          <cell r="AH18">
            <v>2</v>
          </cell>
          <cell r="AI18">
            <v>0</v>
          </cell>
          <cell r="AJ18" t="str">
            <v>N/A</v>
          </cell>
          <cell r="AK18" t="str">
            <v>N/A</v>
          </cell>
          <cell r="AL18" t="str">
            <v>N/A</v>
          </cell>
          <cell r="AM18">
            <v>20</v>
          </cell>
          <cell r="AN18">
            <v>3</v>
          </cell>
          <cell r="AO18">
            <v>468</v>
          </cell>
          <cell r="AP18" t="str">
            <v>Western</v>
          </cell>
          <cell r="AR18" t="str">
            <v xml:space="preserve">Busia </v>
          </cell>
          <cell r="AU18">
            <v>0</v>
          </cell>
          <cell r="AX18">
            <v>0</v>
          </cell>
          <cell r="BA18">
            <v>0</v>
          </cell>
          <cell r="BB18">
            <v>492948</v>
          </cell>
          <cell r="BC18">
            <v>83801.16</v>
          </cell>
          <cell r="BD18">
            <v>128166.48000000001</v>
          </cell>
        </row>
        <row r="19">
          <cell r="B19" t="str">
            <v>Bunyala</v>
          </cell>
          <cell r="C19" t="str">
            <v>Bunyala</v>
          </cell>
          <cell r="D19">
            <v>36</v>
          </cell>
          <cell r="E19">
            <v>999999</v>
          </cell>
          <cell r="F19">
            <v>42</v>
          </cell>
          <cell r="G19">
            <v>99999</v>
          </cell>
          <cell r="H19">
            <v>2</v>
          </cell>
          <cell r="I19">
            <v>2</v>
          </cell>
          <cell r="J19" t="str">
            <v>Bunyala</v>
          </cell>
          <cell r="K19">
            <v>66723</v>
          </cell>
          <cell r="L19">
            <v>2459</v>
          </cell>
          <cell r="M19">
            <v>12012</v>
          </cell>
          <cell r="N19">
            <v>9553</v>
          </cell>
          <cell r="O19">
            <v>10177</v>
          </cell>
          <cell r="P19">
            <v>8472</v>
          </cell>
          <cell r="Q19">
            <v>18649</v>
          </cell>
          <cell r="R19">
            <v>7162</v>
          </cell>
          <cell r="S19">
            <v>4691</v>
          </cell>
          <cell r="T19">
            <v>17545</v>
          </cell>
          <cell r="U19">
            <v>1</v>
          </cell>
          <cell r="V19">
            <v>1</v>
          </cell>
          <cell r="W19">
            <v>36</v>
          </cell>
          <cell r="X19">
            <v>3422</v>
          </cell>
          <cell r="Y19">
            <v>20752</v>
          </cell>
          <cell r="Z19">
            <v>24174</v>
          </cell>
          <cell r="AA19">
            <v>2714</v>
          </cell>
          <cell r="AB19">
            <v>16522</v>
          </cell>
          <cell r="AC19">
            <v>1214</v>
          </cell>
          <cell r="AD19">
            <v>20450</v>
          </cell>
          <cell r="AE19" t="str">
            <v>N/A</v>
          </cell>
          <cell r="AF19">
            <v>36</v>
          </cell>
          <cell r="AG19">
            <v>1</v>
          </cell>
          <cell r="AH19">
            <v>1</v>
          </cell>
          <cell r="AI19">
            <v>1</v>
          </cell>
          <cell r="AJ19">
            <v>13</v>
          </cell>
          <cell r="AK19">
            <v>39</v>
          </cell>
          <cell r="AL19" t="str">
            <v>N/A</v>
          </cell>
          <cell r="AM19">
            <v>3</v>
          </cell>
          <cell r="AN19">
            <v>3</v>
          </cell>
          <cell r="AO19">
            <v>416</v>
          </cell>
          <cell r="AP19" t="str">
            <v>Western</v>
          </cell>
          <cell r="AR19" t="str">
            <v xml:space="preserve">Busia </v>
          </cell>
          <cell r="AU19">
            <v>0</v>
          </cell>
          <cell r="AX19">
            <v>0</v>
          </cell>
          <cell r="BA19">
            <v>0</v>
          </cell>
          <cell r="BB19">
            <v>492948</v>
          </cell>
          <cell r="BC19">
            <v>83801.16</v>
          </cell>
          <cell r="BD19">
            <v>128166.48000000001</v>
          </cell>
        </row>
        <row r="20">
          <cell r="B20" t="str">
            <v>Samia</v>
          </cell>
          <cell r="C20" t="str">
            <v>Samia</v>
          </cell>
          <cell r="D20">
            <v>67</v>
          </cell>
          <cell r="E20">
            <v>999999</v>
          </cell>
          <cell r="F20">
            <v>82</v>
          </cell>
          <cell r="G20">
            <v>99999</v>
          </cell>
          <cell r="H20">
            <v>3</v>
          </cell>
          <cell r="I20">
            <v>1</v>
          </cell>
          <cell r="J20" t="str">
            <v>Samia</v>
          </cell>
          <cell r="K20">
            <v>93500</v>
          </cell>
          <cell r="L20">
            <v>3237</v>
          </cell>
          <cell r="M20">
            <v>16051</v>
          </cell>
          <cell r="N20">
            <v>12814</v>
          </cell>
          <cell r="O20">
            <v>14777</v>
          </cell>
          <cell r="P20">
            <v>13724</v>
          </cell>
          <cell r="Q20">
            <v>28501</v>
          </cell>
          <cell r="R20">
            <v>10956</v>
          </cell>
          <cell r="S20">
            <v>7169</v>
          </cell>
          <cell r="T20">
            <v>28476</v>
          </cell>
          <cell r="U20">
            <v>1</v>
          </cell>
          <cell r="V20">
            <v>1</v>
          </cell>
          <cell r="W20">
            <v>109</v>
          </cell>
          <cell r="X20">
            <v>8722</v>
          </cell>
          <cell r="Y20">
            <v>46499</v>
          </cell>
          <cell r="Z20">
            <v>55221</v>
          </cell>
          <cell r="AA20">
            <v>7619</v>
          </cell>
          <cell r="AB20">
            <v>39351</v>
          </cell>
          <cell r="AC20">
            <v>6869</v>
          </cell>
          <cell r="AD20">
            <v>53839</v>
          </cell>
          <cell r="AF20">
            <v>67</v>
          </cell>
          <cell r="AG20">
            <v>1</v>
          </cell>
          <cell r="AH20">
            <v>1</v>
          </cell>
          <cell r="AI20">
            <v>1</v>
          </cell>
          <cell r="AJ20">
            <v>10</v>
          </cell>
          <cell r="AK20">
            <v>30</v>
          </cell>
          <cell r="AL20" t="str">
            <v>N/A</v>
          </cell>
          <cell r="AM20">
            <v>6</v>
          </cell>
          <cell r="AN20">
            <v>3</v>
          </cell>
          <cell r="AO20">
            <v>459</v>
          </cell>
          <cell r="AP20" t="str">
            <v>Western</v>
          </cell>
          <cell r="AR20" t="str">
            <v xml:space="preserve">Busia </v>
          </cell>
          <cell r="AU20">
            <v>0</v>
          </cell>
          <cell r="AX20">
            <v>0</v>
          </cell>
          <cell r="BA20">
            <v>0</v>
          </cell>
          <cell r="BB20">
            <v>492948</v>
          </cell>
          <cell r="BC20">
            <v>83801.16</v>
          </cell>
          <cell r="BD20">
            <v>128166.48000000001</v>
          </cell>
        </row>
        <row r="21">
          <cell r="B21" t="str">
            <v>Butere</v>
          </cell>
          <cell r="C21" t="str">
            <v>Butere</v>
          </cell>
          <cell r="D21">
            <v>84</v>
          </cell>
          <cell r="E21">
            <v>999999</v>
          </cell>
          <cell r="F21">
            <v>139</v>
          </cell>
          <cell r="G21">
            <v>99999</v>
          </cell>
          <cell r="H21" t="str">
            <v>N/A</v>
          </cell>
          <cell r="I21" t="str">
            <v>N/A</v>
          </cell>
          <cell r="J21" t="str">
            <v>Butere</v>
          </cell>
          <cell r="K21">
            <v>242415</v>
          </cell>
          <cell r="L21">
            <v>8441</v>
          </cell>
          <cell r="M21">
            <v>41672</v>
          </cell>
          <cell r="N21">
            <v>33231</v>
          </cell>
          <cell r="O21">
            <v>37927</v>
          </cell>
          <cell r="P21">
            <v>33688</v>
          </cell>
          <cell r="Q21">
            <v>71615</v>
          </cell>
          <cell r="R21">
            <v>26004</v>
          </cell>
          <cell r="S21">
            <v>14536</v>
          </cell>
          <cell r="T21">
            <v>69466</v>
          </cell>
          <cell r="U21">
            <v>2</v>
          </cell>
          <cell r="V21">
            <v>1</v>
          </cell>
          <cell r="W21">
            <v>142</v>
          </cell>
          <cell r="X21">
            <v>11947</v>
          </cell>
          <cell r="Y21">
            <v>77177</v>
          </cell>
          <cell r="Z21">
            <v>89124</v>
          </cell>
          <cell r="AA21">
            <v>10331</v>
          </cell>
          <cell r="AB21">
            <v>63439</v>
          </cell>
          <cell r="AC21">
            <v>4296</v>
          </cell>
          <cell r="AD21">
            <v>78066</v>
          </cell>
          <cell r="AF21">
            <v>144</v>
          </cell>
          <cell r="AG21">
            <v>1</v>
          </cell>
          <cell r="AH21">
            <v>1</v>
          </cell>
          <cell r="AI21">
            <v>0</v>
          </cell>
          <cell r="AJ21" t="str">
            <v>N/A</v>
          </cell>
          <cell r="AK21" t="str">
            <v>N/A</v>
          </cell>
          <cell r="AL21" t="str">
            <v>N/A</v>
          </cell>
          <cell r="AM21">
            <v>12</v>
          </cell>
          <cell r="AN21">
            <v>3</v>
          </cell>
          <cell r="AO21">
            <v>418</v>
          </cell>
          <cell r="AP21" t="str">
            <v>Western</v>
          </cell>
          <cell r="AR21" t="str">
            <v>Butere-Mumias</v>
          </cell>
          <cell r="AS21">
            <v>255</v>
          </cell>
          <cell r="AT21">
            <v>42</v>
          </cell>
          <cell r="AU21">
            <v>297</v>
          </cell>
          <cell r="AV21">
            <v>149035</v>
          </cell>
          <cell r="AW21">
            <v>15836</v>
          </cell>
          <cell r="AX21">
            <v>164871</v>
          </cell>
          <cell r="AY21">
            <v>475</v>
          </cell>
          <cell r="AZ21">
            <v>18397</v>
          </cell>
          <cell r="BA21">
            <v>183268</v>
          </cell>
          <cell r="BB21">
            <v>573981</v>
          </cell>
          <cell r="BC21">
            <v>97576.77</v>
          </cell>
          <cell r="BD21">
            <v>149235.06</v>
          </cell>
        </row>
        <row r="22">
          <cell r="B22" t="str">
            <v>Butere</v>
          </cell>
          <cell r="C22" t="str">
            <v>Khwisero</v>
          </cell>
          <cell r="D22">
            <v>60</v>
          </cell>
          <cell r="E22">
            <v>999999</v>
          </cell>
          <cell r="F22">
            <v>76</v>
          </cell>
          <cell r="G22">
            <v>99999</v>
          </cell>
          <cell r="H22">
            <v>4</v>
          </cell>
          <cell r="I22">
            <v>2</v>
          </cell>
          <cell r="J22" t="str">
            <v>Butere</v>
          </cell>
          <cell r="K22">
            <v>242415</v>
          </cell>
          <cell r="L22">
            <v>8441</v>
          </cell>
          <cell r="M22">
            <v>41672</v>
          </cell>
          <cell r="N22">
            <v>33231</v>
          </cell>
          <cell r="O22">
            <v>37927</v>
          </cell>
          <cell r="P22">
            <v>33688</v>
          </cell>
          <cell r="Q22">
            <v>71615</v>
          </cell>
          <cell r="R22">
            <v>26004</v>
          </cell>
          <cell r="S22">
            <v>14536</v>
          </cell>
          <cell r="T22">
            <v>69466</v>
          </cell>
          <cell r="U22">
            <v>2</v>
          </cell>
          <cell r="V22">
            <v>1</v>
          </cell>
          <cell r="W22">
            <v>142</v>
          </cell>
          <cell r="X22">
            <v>11947</v>
          </cell>
          <cell r="Y22">
            <v>77177</v>
          </cell>
          <cell r="Z22">
            <v>89124</v>
          </cell>
          <cell r="AD22">
            <v>0</v>
          </cell>
          <cell r="AF22">
            <v>144</v>
          </cell>
          <cell r="AG22">
            <v>1</v>
          </cell>
          <cell r="AH22">
            <v>1</v>
          </cell>
          <cell r="AI22">
            <v>0</v>
          </cell>
          <cell r="AJ22" t="str">
            <v>N/A</v>
          </cell>
          <cell r="AK22" t="str">
            <v>N/A</v>
          </cell>
          <cell r="AL22" t="str">
            <v>N/A</v>
          </cell>
          <cell r="AM22">
            <v>12</v>
          </cell>
          <cell r="AN22">
            <v>3</v>
          </cell>
          <cell r="AO22">
            <v>418</v>
          </cell>
          <cell r="AP22" t="str">
            <v>Western</v>
          </cell>
          <cell r="AR22" t="str">
            <v>Butere-Mumias</v>
          </cell>
          <cell r="AU22">
            <v>0</v>
          </cell>
          <cell r="AX22">
            <v>0</v>
          </cell>
          <cell r="BA22">
            <v>0</v>
          </cell>
          <cell r="BB22">
            <v>573981</v>
          </cell>
          <cell r="BC22">
            <v>97576.77</v>
          </cell>
          <cell r="BD22">
            <v>149235.06</v>
          </cell>
        </row>
        <row r="23">
          <cell r="B23" t="str">
            <v>Mumias</v>
          </cell>
          <cell r="C23" t="str">
            <v>Mumias</v>
          </cell>
          <cell r="D23">
            <v>102</v>
          </cell>
          <cell r="E23">
            <v>999999</v>
          </cell>
          <cell r="F23">
            <v>168</v>
          </cell>
          <cell r="G23">
            <v>99999</v>
          </cell>
          <cell r="H23">
            <v>3</v>
          </cell>
          <cell r="I23">
            <v>3</v>
          </cell>
          <cell r="J23" t="str">
            <v>Mumias</v>
          </cell>
          <cell r="K23">
            <v>359381</v>
          </cell>
          <cell r="L23">
            <v>13893</v>
          </cell>
          <cell r="M23">
            <v>67189</v>
          </cell>
          <cell r="N23">
            <v>53296</v>
          </cell>
          <cell r="O23">
            <v>57208</v>
          </cell>
          <cell r="P23">
            <v>48411</v>
          </cell>
          <cell r="Q23">
            <v>105619</v>
          </cell>
          <cell r="R23">
            <v>39370</v>
          </cell>
          <cell r="S23">
            <v>25034</v>
          </cell>
          <cell r="T23">
            <v>98786</v>
          </cell>
          <cell r="U23">
            <v>4</v>
          </cell>
          <cell r="V23">
            <v>1</v>
          </cell>
          <cell r="W23">
            <v>156</v>
          </cell>
          <cell r="X23">
            <v>22066</v>
          </cell>
          <cell r="Y23">
            <v>112429</v>
          </cell>
          <cell r="Z23">
            <v>134495</v>
          </cell>
          <cell r="AA23">
            <v>19199</v>
          </cell>
          <cell r="AB23">
            <v>98156</v>
          </cell>
          <cell r="AC23">
            <v>17101</v>
          </cell>
          <cell r="AD23">
            <v>134456</v>
          </cell>
          <cell r="AF23">
            <v>157</v>
          </cell>
          <cell r="AG23">
            <v>1</v>
          </cell>
          <cell r="AH23">
            <v>1</v>
          </cell>
          <cell r="AI23">
            <v>0</v>
          </cell>
          <cell r="AJ23" t="str">
            <v>N/A</v>
          </cell>
          <cell r="AK23" t="str">
            <v>N/A</v>
          </cell>
          <cell r="AL23" t="str">
            <v>N/A</v>
          </cell>
          <cell r="AM23">
            <v>13</v>
          </cell>
          <cell r="AN23">
            <v>3</v>
          </cell>
          <cell r="AO23">
            <v>426</v>
          </cell>
          <cell r="AP23" t="str">
            <v>Western</v>
          </cell>
          <cell r="AR23" t="str">
            <v>Butere-Mumias</v>
          </cell>
          <cell r="AU23">
            <v>0</v>
          </cell>
          <cell r="AX23">
            <v>0</v>
          </cell>
          <cell r="BA23">
            <v>0</v>
          </cell>
          <cell r="BB23">
            <v>573981</v>
          </cell>
          <cell r="BC23">
            <v>97576.77</v>
          </cell>
          <cell r="BD23">
            <v>149235.06</v>
          </cell>
        </row>
        <row r="24">
          <cell r="B24" t="str">
            <v>Mumias</v>
          </cell>
          <cell r="C24" t="str">
            <v>Matungu</v>
          </cell>
          <cell r="D24">
            <v>55</v>
          </cell>
          <cell r="E24">
            <v>999999</v>
          </cell>
          <cell r="F24">
            <v>123</v>
          </cell>
          <cell r="G24">
            <v>99999</v>
          </cell>
          <cell r="H24">
            <v>0</v>
          </cell>
          <cell r="I24">
            <v>0</v>
          </cell>
          <cell r="J24" t="str">
            <v>Mumias</v>
          </cell>
          <cell r="K24">
            <v>359381</v>
          </cell>
          <cell r="L24">
            <v>13893</v>
          </cell>
          <cell r="M24">
            <v>67189</v>
          </cell>
          <cell r="N24">
            <v>53296</v>
          </cell>
          <cell r="O24">
            <v>57208</v>
          </cell>
          <cell r="P24">
            <v>48411</v>
          </cell>
          <cell r="Q24">
            <v>105619</v>
          </cell>
          <cell r="R24">
            <v>39370</v>
          </cell>
          <cell r="S24">
            <v>25034</v>
          </cell>
          <cell r="T24">
            <v>98786</v>
          </cell>
          <cell r="U24">
            <v>4</v>
          </cell>
          <cell r="V24">
            <v>1</v>
          </cell>
          <cell r="W24">
            <v>156</v>
          </cell>
          <cell r="X24">
            <v>22066</v>
          </cell>
          <cell r="Y24">
            <v>112429</v>
          </cell>
          <cell r="Z24">
            <v>134495</v>
          </cell>
          <cell r="AD24">
            <v>0</v>
          </cell>
          <cell r="AF24">
            <v>157</v>
          </cell>
          <cell r="AG24">
            <v>1</v>
          </cell>
          <cell r="AH24">
            <v>1</v>
          </cell>
          <cell r="AI24">
            <v>0</v>
          </cell>
          <cell r="AJ24" t="str">
            <v>N/A</v>
          </cell>
          <cell r="AK24" t="str">
            <v>N/A</v>
          </cell>
          <cell r="AL24" t="str">
            <v>N/A</v>
          </cell>
          <cell r="AM24">
            <v>13</v>
          </cell>
          <cell r="AN24">
            <v>3</v>
          </cell>
          <cell r="AO24">
            <v>426</v>
          </cell>
          <cell r="AP24" t="str">
            <v>Western</v>
          </cell>
          <cell r="AR24" t="str">
            <v>Butere-Mumias</v>
          </cell>
          <cell r="AU24">
            <v>0</v>
          </cell>
          <cell r="AX24">
            <v>0</v>
          </cell>
          <cell r="BA24">
            <v>0</v>
          </cell>
          <cell r="BB24">
            <v>573981</v>
          </cell>
          <cell r="BC24">
            <v>97576.77</v>
          </cell>
          <cell r="BD24">
            <v>149235.06</v>
          </cell>
        </row>
        <row r="25">
          <cell r="B25" t="str">
            <v>Teso North</v>
          </cell>
          <cell r="C25" t="str">
            <v>Teso North</v>
          </cell>
          <cell r="D25">
            <v>73</v>
          </cell>
          <cell r="E25">
            <v>999999</v>
          </cell>
          <cell r="F25">
            <v>91</v>
          </cell>
          <cell r="G25">
            <v>99999</v>
          </cell>
          <cell r="H25">
            <v>3</v>
          </cell>
          <cell r="I25">
            <v>2</v>
          </cell>
          <cell r="J25" t="str">
            <v>Teso North</v>
          </cell>
          <cell r="K25">
            <v>117947</v>
          </cell>
          <cell r="L25">
            <v>4292</v>
          </cell>
          <cell r="M25">
            <v>20753</v>
          </cell>
          <cell r="N25">
            <v>16461</v>
          </cell>
          <cell r="O25">
            <v>18485</v>
          </cell>
          <cell r="P25">
            <v>16425</v>
          </cell>
          <cell r="Q25">
            <v>34910</v>
          </cell>
          <cell r="R25">
            <v>13725</v>
          </cell>
          <cell r="S25">
            <v>8581</v>
          </cell>
          <cell r="T25">
            <v>35193</v>
          </cell>
          <cell r="U25">
            <v>2</v>
          </cell>
          <cell r="V25">
            <v>1</v>
          </cell>
          <cell r="W25">
            <v>151</v>
          </cell>
          <cell r="X25">
            <v>18401</v>
          </cell>
          <cell r="Y25">
            <v>77135</v>
          </cell>
          <cell r="Z25">
            <v>95536</v>
          </cell>
          <cell r="AA25">
            <v>15421</v>
          </cell>
          <cell r="AB25">
            <v>66353</v>
          </cell>
          <cell r="AC25">
            <v>9359</v>
          </cell>
          <cell r="AD25">
            <v>91133</v>
          </cell>
          <cell r="AF25">
            <v>73</v>
          </cell>
          <cell r="AG25">
            <v>1</v>
          </cell>
          <cell r="AH25">
            <v>1</v>
          </cell>
          <cell r="AI25">
            <v>0</v>
          </cell>
          <cell r="AJ25" t="str">
            <v>N/A</v>
          </cell>
          <cell r="AK25" t="str">
            <v>N/A</v>
          </cell>
          <cell r="AL25" t="str">
            <v>N/A</v>
          </cell>
          <cell r="AM25">
            <v>6</v>
          </cell>
          <cell r="AN25">
            <v>3</v>
          </cell>
          <cell r="AP25" t="str">
            <v>Western</v>
          </cell>
          <cell r="AR25" t="str">
            <v>Teso</v>
          </cell>
          <cell r="AS25">
            <v>111</v>
          </cell>
          <cell r="AT25">
            <v>34</v>
          </cell>
          <cell r="AU25">
            <v>145</v>
          </cell>
          <cell r="AV25">
            <v>65893</v>
          </cell>
          <cell r="AW25">
            <v>7001</v>
          </cell>
          <cell r="AX25">
            <v>72894</v>
          </cell>
          <cell r="AY25">
            <v>161</v>
          </cell>
          <cell r="AZ25">
            <v>10200</v>
          </cell>
          <cell r="BA25">
            <v>83094</v>
          </cell>
          <cell r="BB25">
            <v>229237</v>
          </cell>
          <cell r="BC25">
            <v>38970.29</v>
          </cell>
          <cell r="BD25">
            <v>59601.62</v>
          </cell>
        </row>
        <row r="26">
          <cell r="B26" t="str">
            <v>Teso South</v>
          </cell>
          <cell r="C26" t="str">
            <v>Teso South</v>
          </cell>
          <cell r="D26">
            <v>72</v>
          </cell>
          <cell r="E26">
            <v>999999</v>
          </cell>
          <cell r="F26">
            <v>106</v>
          </cell>
          <cell r="G26">
            <v>99999</v>
          </cell>
          <cell r="H26">
            <v>2</v>
          </cell>
          <cell r="I26">
            <v>2</v>
          </cell>
          <cell r="J26" t="str">
            <v>Teso South</v>
          </cell>
          <cell r="K26">
            <v>137294</v>
          </cell>
          <cell r="L26">
            <v>5178</v>
          </cell>
          <cell r="M26">
            <v>25024</v>
          </cell>
          <cell r="N26">
            <v>19846</v>
          </cell>
          <cell r="O26">
            <v>22332</v>
          </cell>
          <cell r="P26">
            <v>19823</v>
          </cell>
          <cell r="Q26">
            <v>42155</v>
          </cell>
          <cell r="R26">
            <v>15743</v>
          </cell>
          <cell r="S26">
            <v>10166</v>
          </cell>
          <cell r="T26">
            <v>40926</v>
          </cell>
          <cell r="U26">
            <v>2</v>
          </cell>
          <cell r="V26">
            <v>1</v>
          </cell>
          <cell r="W26">
            <v>151</v>
          </cell>
          <cell r="X26">
            <v>18401</v>
          </cell>
          <cell r="Y26">
            <v>77135</v>
          </cell>
          <cell r="Z26">
            <v>95536</v>
          </cell>
          <cell r="AD26">
            <v>0</v>
          </cell>
          <cell r="AF26">
            <v>72</v>
          </cell>
          <cell r="AG26">
            <v>1</v>
          </cell>
          <cell r="AH26">
            <v>1</v>
          </cell>
          <cell r="AI26">
            <v>0</v>
          </cell>
          <cell r="AJ26" t="str">
            <v>N/A</v>
          </cell>
          <cell r="AK26" t="str">
            <v>N/A</v>
          </cell>
          <cell r="AL26" t="str">
            <v>N/A</v>
          </cell>
          <cell r="AM26">
            <v>6</v>
          </cell>
          <cell r="AN26">
            <v>3</v>
          </cell>
          <cell r="AP26" t="str">
            <v>Western</v>
          </cell>
          <cell r="AR26" t="str">
            <v>Teso</v>
          </cell>
          <cell r="AU26">
            <v>0</v>
          </cell>
          <cell r="AX26">
            <v>0</v>
          </cell>
          <cell r="BA26">
            <v>0</v>
          </cell>
          <cell r="BB26">
            <v>229237</v>
          </cell>
          <cell r="BC26">
            <v>38970.29</v>
          </cell>
          <cell r="BD26">
            <v>59601.62</v>
          </cell>
        </row>
        <row r="27">
          <cell r="B27" t="str">
            <v>Mt. Elgon</v>
          </cell>
          <cell r="C27" t="str">
            <v>Mt. Elgon</v>
          </cell>
          <cell r="D27">
            <v>113</v>
          </cell>
          <cell r="E27">
            <v>999999</v>
          </cell>
          <cell r="F27">
            <v>95</v>
          </cell>
          <cell r="G27">
            <v>99999</v>
          </cell>
          <cell r="H27">
            <v>9</v>
          </cell>
          <cell r="I27">
            <v>4</v>
          </cell>
          <cell r="J27" t="str">
            <v>Mt. Elgon</v>
          </cell>
          <cell r="K27">
            <v>172377</v>
          </cell>
          <cell r="L27">
            <v>6551</v>
          </cell>
          <cell r="M27">
            <v>32442</v>
          </cell>
          <cell r="N27">
            <v>25891</v>
          </cell>
          <cell r="O27">
            <v>29854</v>
          </cell>
          <cell r="P27">
            <v>23581</v>
          </cell>
          <cell r="Q27">
            <v>53435</v>
          </cell>
          <cell r="R27">
            <v>19550</v>
          </cell>
          <cell r="S27">
            <v>11119</v>
          </cell>
          <cell r="T27">
            <v>54741</v>
          </cell>
          <cell r="U27">
            <v>4</v>
          </cell>
          <cell r="V27">
            <v>0</v>
          </cell>
          <cell r="W27" t="str">
            <v>N/A</v>
          </cell>
          <cell r="X27" t="str">
            <v>N/A</v>
          </cell>
          <cell r="Y27" t="str">
            <v>N/A</v>
          </cell>
          <cell r="Z27">
            <v>0</v>
          </cell>
          <cell r="AA27" t="str">
            <v>N/A</v>
          </cell>
          <cell r="AB27" t="str">
            <v>N/A</v>
          </cell>
          <cell r="AC27" t="str">
            <v>N/A</v>
          </cell>
          <cell r="AD27">
            <v>0</v>
          </cell>
          <cell r="AF27">
            <v>113</v>
          </cell>
          <cell r="AG27">
            <v>1</v>
          </cell>
          <cell r="AH27">
            <v>1</v>
          </cell>
          <cell r="AI27">
            <v>0</v>
          </cell>
          <cell r="AJ27" t="str">
            <v>N/A</v>
          </cell>
          <cell r="AK27" t="str">
            <v>N/A</v>
          </cell>
          <cell r="AL27" t="str">
            <v>N/A</v>
          </cell>
          <cell r="AM27">
            <v>10</v>
          </cell>
          <cell r="AN27">
            <v>3</v>
          </cell>
          <cell r="AP27" t="str">
            <v>Western</v>
          </cell>
          <cell r="AR27" t="str">
            <v>Mt. Elgon</v>
          </cell>
          <cell r="AS27">
            <v>101</v>
          </cell>
          <cell r="AT27">
            <v>6</v>
          </cell>
          <cell r="AU27">
            <v>107</v>
          </cell>
          <cell r="AV27">
            <v>37425</v>
          </cell>
          <cell r="AW27">
            <v>3977</v>
          </cell>
          <cell r="AX27">
            <v>41402</v>
          </cell>
          <cell r="AY27">
            <v>180</v>
          </cell>
          <cell r="AZ27">
            <v>7966</v>
          </cell>
          <cell r="BA27">
            <v>49368</v>
          </cell>
          <cell r="BB27">
            <v>159632</v>
          </cell>
          <cell r="BC27">
            <v>27137.440000000002</v>
          </cell>
          <cell r="BD27">
            <v>41504.32</v>
          </cell>
        </row>
        <row r="28">
          <cell r="B28" t="str">
            <v>Lugari</v>
          </cell>
          <cell r="C28" t="str">
            <v>Lugari</v>
          </cell>
          <cell r="D28">
            <v>138</v>
          </cell>
          <cell r="E28">
            <v>999999</v>
          </cell>
          <cell r="F28">
            <v>386</v>
          </cell>
          <cell r="G28">
            <v>99999</v>
          </cell>
          <cell r="H28">
            <v>1</v>
          </cell>
          <cell r="I28">
            <v>3</v>
          </cell>
          <cell r="J28" t="str">
            <v>Lugari</v>
          </cell>
          <cell r="K28">
            <v>292151</v>
          </cell>
          <cell r="L28">
            <v>10548</v>
          </cell>
          <cell r="M28">
            <v>50045</v>
          </cell>
          <cell r="N28">
            <v>39497</v>
          </cell>
          <cell r="O28">
            <v>47777</v>
          </cell>
          <cell r="P28">
            <v>41200</v>
          </cell>
          <cell r="Q28">
            <v>88977</v>
          </cell>
          <cell r="R28">
            <v>32766</v>
          </cell>
          <cell r="S28">
            <v>18125</v>
          </cell>
          <cell r="T28">
            <v>87198</v>
          </cell>
          <cell r="U28">
            <v>3</v>
          </cell>
          <cell r="V28">
            <v>1</v>
          </cell>
          <cell r="W28">
            <v>243</v>
          </cell>
          <cell r="X28">
            <v>30501</v>
          </cell>
          <cell r="Y28">
            <v>110481</v>
          </cell>
          <cell r="Z28">
            <v>140982</v>
          </cell>
          <cell r="AA28">
            <v>24807</v>
          </cell>
          <cell r="AB28">
            <v>92993</v>
          </cell>
          <cell r="AC28">
            <v>14995</v>
          </cell>
          <cell r="AD28">
            <v>132795</v>
          </cell>
          <cell r="AF28">
            <v>182</v>
          </cell>
          <cell r="AG28">
            <v>1</v>
          </cell>
          <cell r="AH28">
            <v>1</v>
          </cell>
          <cell r="AI28">
            <v>0</v>
          </cell>
          <cell r="AJ28" t="str">
            <v>N/A</v>
          </cell>
          <cell r="AK28" t="str">
            <v>N/A</v>
          </cell>
          <cell r="AL28" t="str">
            <v>N/A</v>
          </cell>
          <cell r="AM28">
            <v>15</v>
          </cell>
          <cell r="AN28">
            <v>3</v>
          </cell>
          <cell r="AO28">
            <v>381</v>
          </cell>
          <cell r="AP28" t="str">
            <v>Western</v>
          </cell>
          <cell r="AR28" t="str">
            <v>Lugari</v>
          </cell>
          <cell r="AS28">
            <v>114</v>
          </cell>
          <cell r="AT28">
            <v>75</v>
          </cell>
          <cell r="AU28">
            <v>189</v>
          </cell>
          <cell r="AV28">
            <v>79806</v>
          </cell>
          <cell r="AW28">
            <v>8480</v>
          </cell>
          <cell r="AX28">
            <v>88286</v>
          </cell>
          <cell r="AY28">
            <v>399</v>
          </cell>
          <cell r="AZ28">
            <v>12530</v>
          </cell>
          <cell r="BA28">
            <v>100816</v>
          </cell>
          <cell r="BB28">
            <v>308121</v>
          </cell>
          <cell r="BC28">
            <v>52380.570000000007</v>
          </cell>
          <cell r="BD28">
            <v>80111.460000000006</v>
          </cell>
        </row>
        <row r="29">
          <cell r="B29" t="str">
            <v>Lugari</v>
          </cell>
          <cell r="C29" t="str">
            <v>Likuyani</v>
          </cell>
          <cell r="D29" t="str">
            <v>N/A</v>
          </cell>
          <cell r="E29">
            <v>999999</v>
          </cell>
          <cell r="F29" t="str">
            <v>N/A</v>
          </cell>
          <cell r="G29" t="str">
            <v>N/A</v>
          </cell>
          <cell r="H29">
            <v>1</v>
          </cell>
          <cell r="I29">
            <v>3</v>
          </cell>
          <cell r="J29" t="str">
            <v>Lugari</v>
          </cell>
          <cell r="K29">
            <v>292151</v>
          </cell>
          <cell r="L29">
            <v>10548</v>
          </cell>
          <cell r="M29">
            <v>50045</v>
          </cell>
          <cell r="N29">
            <v>39497</v>
          </cell>
          <cell r="O29">
            <v>47777</v>
          </cell>
          <cell r="P29">
            <v>41200</v>
          </cell>
          <cell r="Q29">
            <v>88977</v>
          </cell>
          <cell r="R29">
            <v>32766</v>
          </cell>
          <cell r="S29">
            <v>18125</v>
          </cell>
          <cell r="T29">
            <v>87198</v>
          </cell>
          <cell r="U29">
            <v>3</v>
          </cell>
          <cell r="V29">
            <v>1</v>
          </cell>
          <cell r="W29">
            <v>243</v>
          </cell>
          <cell r="X29">
            <v>30501</v>
          </cell>
          <cell r="Y29">
            <v>110481</v>
          </cell>
          <cell r="Z29">
            <v>140982</v>
          </cell>
          <cell r="AD29">
            <v>0</v>
          </cell>
          <cell r="AF29">
            <v>182</v>
          </cell>
          <cell r="AG29">
            <v>1</v>
          </cell>
          <cell r="AH29">
            <v>1</v>
          </cell>
          <cell r="AI29">
            <v>0</v>
          </cell>
          <cell r="AJ29" t="str">
            <v>N/A</v>
          </cell>
          <cell r="AK29" t="str">
            <v>N/A</v>
          </cell>
          <cell r="AL29" t="str">
            <v>N/A</v>
          </cell>
          <cell r="AM29">
            <v>15</v>
          </cell>
          <cell r="AN29">
            <v>3</v>
          </cell>
          <cell r="AO29">
            <v>381</v>
          </cell>
          <cell r="AP29" t="str">
            <v>Western</v>
          </cell>
          <cell r="AR29" t="str">
            <v>Lugari</v>
          </cell>
          <cell r="AU29">
            <v>0</v>
          </cell>
          <cell r="AX29">
            <v>0</v>
          </cell>
          <cell r="BA29">
            <v>0</v>
          </cell>
          <cell r="BB29">
            <v>308121</v>
          </cell>
          <cell r="BC29">
            <v>52380.570000000007</v>
          </cell>
          <cell r="BD29">
            <v>80111.460000000006</v>
          </cell>
        </row>
        <row r="30">
          <cell r="B30" t="str">
            <v>Lugari</v>
          </cell>
          <cell r="C30" t="str">
            <v>Matete</v>
          </cell>
          <cell r="D30">
            <v>44</v>
          </cell>
          <cell r="E30">
            <v>999999</v>
          </cell>
          <cell r="F30">
            <v>75</v>
          </cell>
          <cell r="G30">
            <v>99999</v>
          </cell>
          <cell r="H30">
            <v>1</v>
          </cell>
          <cell r="I30">
            <v>2</v>
          </cell>
          <cell r="J30" t="str">
            <v>Lugari</v>
          </cell>
          <cell r="K30">
            <v>292151</v>
          </cell>
          <cell r="L30">
            <v>10548</v>
          </cell>
          <cell r="M30">
            <v>50045</v>
          </cell>
          <cell r="N30">
            <v>39497</v>
          </cell>
          <cell r="O30">
            <v>47777</v>
          </cell>
          <cell r="P30">
            <v>41200</v>
          </cell>
          <cell r="Q30">
            <v>88977</v>
          </cell>
          <cell r="R30">
            <v>32766</v>
          </cell>
          <cell r="S30">
            <v>18125</v>
          </cell>
          <cell r="T30">
            <v>87198</v>
          </cell>
          <cell r="U30">
            <v>3</v>
          </cell>
          <cell r="V30">
            <v>1</v>
          </cell>
          <cell r="W30">
            <v>243</v>
          </cell>
          <cell r="X30">
            <v>30501</v>
          </cell>
          <cell r="Y30">
            <v>110481</v>
          </cell>
          <cell r="Z30">
            <v>140982</v>
          </cell>
          <cell r="AD30">
            <v>0</v>
          </cell>
          <cell r="AF30">
            <v>182</v>
          </cell>
          <cell r="AG30">
            <v>1</v>
          </cell>
          <cell r="AH30">
            <v>1</v>
          </cell>
          <cell r="AI30">
            <v>0</v>
          </cell>
          <cell r="AJ30" t="str">
            <v>N/A</v>
          </cell>
          <cell r="AK30" t="str">
            <v>N/A</v>
          </cell>
          <cell r="AL30" t="str">
            <v>N/A</v>
          </cell>
          <cell r="AM30">
            <v>15</v>
          </cell>
          <cell r="AN30">
            <v>3</v>
          </cell>
          <cell r="AO30">
            <v>381</v>
          </cell>
          <cell r="AP30" t="str">
            <v>Western</v>
          </cell>
          <cell r="AR30" t="str">
            <v>Lugari</v>
          </cell>
          <cell r="AU30">
            <v>0</v>
          </cell>
          <cell r="AX30">
            <v>0</v>
          </cell>
          <cell r="BA30">
            <v>0</v>
          </cell>
          <cell r="BB30">
            <v>308121</v>
          </cell>
          <cell r="BC30">
            <v>52380.570000000007</v>
          </cell>
          <cell r="BD30">
            <v>80111.460000000006</v>
          </cell>
        </row>
        <row r="31">
          <cell r="B31" t="str">
            <v>Hamisi</v>
          </cell>
          <cell r="C31" t="str">
            <v>Hamisi</v>
          </cell>
          <cell r="D31">
            <v>115</v>
          </cell>
          <cell r="E31">
            <v>999999</v>
          </cell>
          <cell r="F31">
            <v>226</v>
          </cell>
          <cell r="G31">
            <v>99999</v>
          </cell>
          <cell r="H31">
            <v>6</v>
          </cell>
          <cell r="I31">
            <v>2</v>
          </cell>
          <cell r="J31" t="str">
            <v>Hamisi</v>
          </cell>
          <cell r="K31">
            <v>148259</v>
          </cell>
          <cell r="L31">
            <v>4793</v>
          </cell>
          <cell r="M31">
            <v>23465</v>
          </cell>
          <cell r="N31">
            <v>18672</v>
          </cell>
          <cell r="O31">
            <v>22719</v>
          </cell>
          <cell r="P31">
            <v>20657</v>
          </cell>
          <cell r="Q31">
            <v>43376</v>
          </cell>
          <cell r="R31">
            <v>17244</v>
          </cell>
          <cell r="S31">
            <v>8973</v>
          </cell>
          <cell r="T31">
            <v>43450</v>
          </cell>
          <cell r="U31">
            <v>4</v>
          </cell>
          <cell r="V31">
            <v>1</v>
          </cell>
          <cell r="W31">
            <v>47</v>
          </cell>
          <cell r="X31">
            <v>3690</v>
          </cell>
          <cell r="Y31">
            <v>21984</v>
          </cell>
          <cell r="Z31">
            <v>25674</v>
          </cell>
          <cell r="AA31">
            <v>3035</v>
          </cell>
          <cell r="AB31">
            <v>19143</v>
          </cell>
          <cell r="AC31">
            <v>2943</v>
          </cell>
          <cell r="AD31">
            <v>25121</v>
          </cell>
          <cell r="AF31">
            <v>115</v>
          </cell>
          <cell r="AG31">
            <v>1</v>
          </cell>
          <cell r="AH31">
            <v>1</v>
          </cell>
          <cell r="AI31">
            <v>0</v>
          </cell>
          <cell r="AJ31" t="str">
            <v>N/A</v>
          </cell>
          <cell r="AK31" t="str">
            <v>N/A</v>
          </cell>
          <cell r="AL31" t="str">
            <v>N/A</v>
          </cell>
          <cell r="AM31">
            <v>10</v>
          </cell>
          <cell r="AN31">
            <v>3</v>
          </cell>
          <cell r="AP31" t="str">
            <v>Western</v>
          </cell>
          <cell r="AR31" t="str">
            <v>Vihiga</v>
          </cell>
          <cell r="AS31">
            <v>346</v>
          </cell>
          <cell r="AT31">
            <v>50</v>
          </cell>
          <cell r="AU31">
            <v>396</v>
          </cell>
          <cell r="AV31">
            <v>162812</v>
          </cell>
          <cell r="AW31">
            <v>17300</v>
          </cell>
          <cell r="AX31">
            <v>180112</v>
          </cell>
          <cell r="AY31">
            <v>853</v>
          </cell>
          <cell r="AZ31">
            <v>24582</v>
          </cell>
          <cell r="BA31">
            <v>204694</v>
          </cell>
          <cell r="BB31">
            <v>662085</v>
          </cell>
          <cell r="BC31">
            <v>112554.45000000001</v>
          </cell>
          <cell r="BD31">
            <v>172142.1</v>
          </cell>
        </row>
        <row r="32">
          <cell r="B32" t="str">
            <v>Emuhaya</v>
          </cell>
          <cell r="C32" t="str">
            <v>Emuhaya</v>
          </cell>
          <cell r="D32">
            <v>103</v>
          </cell>
          <cell r="E32">
            <v>999999</v>
          </cell>
          <cell r="F32">
            <v>174</v>
          </cell>
          <cell r="G32">
            <v>99999</v>
          </cell>
          <cell r="H32">
            <v>4</v>
          </cell>
          <cell r="I32">
            <v>2</v>
          </cell>
          <cell r="J32" t="str">
            <v>Emuhaya</v>
          </cell>
          <cell r="K32">
            <v>185069</v>
          </cell>
          <cell r="L32">
            <v>6091</v>
          </cell>
          <cell r="M32">
            <v>29699</v>
          </cell>
          <cell r="N32">
            <v>23608</v>
          </cell>
          <cell r="O32">
            <v>27364</v>
          </cell>
          <cell r="P32">
            <v>25846</v>
          </cell>
          <cell r="Q32">
            <v>53210</v>
          </cell>
          <cell r="R32">
            <v>19957</v>
          </cell>
          <cell r="S32">
            <v>10321</v>
          </cell>
          <cell r="T32">
            <v>52363</v>
          </cell>
          <cell r="U32">
            <v>2</v>
          </cell>
          <cell r="V32">
            <v>0</v>
          </cell>
          <cell r="W32" t="str">
            <v>N/A</v>
          </cell>
          <cell r="X32" t="str">
            <v>N/A</v>
          </cell>
          <cell r="Y32" t="str">
            <v>N/A</v>
          </cell>
          <cell r="Z32">
            <v>0</v>
          </cell>
          <cell r="AA32" t="str">
            <v>N/A</v>
          </cell>
          <cell r="AB32" t="str">
            <v>N/A</v>
          </cell>
          <cell r="AC32" t="str">
            <v>N/A</v>
          </cell>
          <cell r="AD32">
            <v>0</v>
          </cell>
          <cell r="AF32">
            <v>103</v>
          </cell>
          <cell r="AG32">
            <v>1</v>
          </cell>
          <cell r="AH32">
            <v>1</v>
          </cell>
          <cell r="AI32">
            <v>0</v>
          </cell>
          <cell r="AJ32" t="str">
            <v>N/A</v>
          </cell>
          <cell r="AK32" t="str">
            <v>N/A</v>
          </cell>
          <cell r="AL32" t="str">
            <v>N/A</v>
          </cell>
          <cell r="AM32">
            <v>9</v>
          </cell>
          <cell r="AN32">
            <v>3</v>
          </cell>
          <cell r="AP32" t="str">
            <v>Western</v>
          </cell>
          <cell r="AR32" t="str">
            <v>Vihiga</v>
          </cell>
          <cell r="AU32">
            <v>0</v>
          </cell>
          <cell r="AX32">
            <v>0</v>
          </cell>
          <cell r="BA32">
            <v>0</v>
          </cell>
          <cell r="BB32">
            <v>662085</v>
          </cell>
          <cell r="BC32">
            <v>112554.45000000001</v>
          </cell>
          <cell r="BD32">
            <v>172142.1</v>
          </cell>
        </row>
        <row r="33">
          <cell r="B33" t="str">
            <v>Vihiga</v>
          </cell>
          <cell r="C33" t="str">
            <v>Vihiga</v>
          </cell>
          <cell r="D33">
            <v>84</v>
          </cell>
          <cell r="E33">
            <v>999999</v>
          </cell>
          <cell r="F33">
            <v>167</v>
          </cell>
          <cell r="G33">
            <v>99999</v>
          </cell>
          <cell r="H33">
            <v>4</v>
          </cell>
          <cell r="I33">
            <v>2</v>
          </cell>
          <cell r="J33" t="str">
            <v>Vihiga</v>
          </cell>
          <cell r="K33">
            <v>221294</v>
          </cell>
          <cell r="L33">
            <v>6542</v>
          </cell>
          <cell r="M33">
            <v>33175</v>
          </cell>
          <cell r="N33">
            <v>26633</v>
          </cell>
          <cell r="O33">
            <v>33403</v>
          </cell>
          <cell r="P33">
            <v>30640</v>
          </cell>
          <cell r="Q33">
            <v>64043</v>
          </cell>
          <cell r="R33">
            <v>25733</v>
          </cell>
          <cell r="S33">
            <v>12527</v>
          </cell>
          <cell r="T33">
            <v>65377</v>
          </cell>
          <cell r="U33">
            <v>3</v>
          </cell>
          <cell r="V33">
            <v>1</v>
          </cell>
          <cell r="W33">
            <v>170</v>
          </cell>
          <cell r="X33">
            <v>11345</v>
          </cell>
          <cell r="Y33">
            <v>67373</v>
          </cell>
          <cell r="Z33">
            <v>78718</v>
          </cell>
          <cell r="AA33">
            <v>9861</v>
          </cell>
          <cell r="AB33">
            <v>58820</v>
          </cell>
          <cell r="AC33">
            <v>6389</v>
          </cell>
          <cell r="AD33">
            <v>75070</v>
          </cell>
          <cell r="AF33">
            <v>197</v>
          </cell>
          <cell r="AG33">
            <v>1</v>
          </cell>
          <cell r="AH33">
            <v>1</v>
          </cell>
          <cell r="AI33">
            <v>0</v>
          </cell>
          <cell r="AJ33" t="str">
            <v>N/A</v>
          </cell>
          <cell r="AK33" t="str">
            <v>N/A</v>
          </cell>
          <cell r="AL33" t="str">
            <v>N/A</v>
          </cell>
          <cell r="AM33">
            <v>16</v>
          </cell>
          <cell r="AN33">
            <v>3</v>
          </cell>
          <cell r="AP33" t="str">
            <v>Western</v>
          </cell>
          <cell r="AR33" t="str">
            <v>Vihiga</v>
          </cell>
          <cell r="AU33">
            <v>0</v>
          </cell>
          <cell r="AX33">
            <v>0</v>
          </cell>
          <cell r="BA33">
            <v>0</v>
          </cell>
          <cell r="BB33">
            <v>662085</v>
          </cell>
          <cell r="BC33">
            <v>112554.45000000001</v>
          </cell>
          <cell r="BD33">
            <v>172142.1</v>
          </cell>
        </row>
        <row r="34">
          <cell r="B34" t="str">
            <v>Vihiga</v>
          </cell>
          <cell r="C34" t="str">
            <v>Sabatia</v>
          </cell>
          <cell r="D34">
            <v>113</v>
          </cell>
          <cell r="E34">
            <v>999999</v>
          </cell>
          <cell r="F34">
            <v>216</v>
          </cell>
          <cell r="G34">
            <v>99999</v>
          </cell>
          <cell r="H34">
            <v>4</v>
          </cell>
          <cell r="I34">
            <v>2</v>
          </cell>
          <cell r="J34" t="str">
            <v>Vihiga</v>
          </cell>
          <cell r="K34">
            <v>221294</v>
          </cell>
          <cell r="L34">
            <v>6542</v>
          </cell>
          <cell r="M34">
            <v>33175</v>
          </cell>
          <cell r="N34">
            <v>26633</v>
          </cell>
          <cell r="O34">
            <v>33403</v>
          </cell>
          <cell r="P34">
            <v>30640</v>
          </cell>
          <cell r="Q34">
            <v>64043</v>
          </cell>
          <cell r="R34">
            <v>25733</v>
          </cell>
          <cell r="S34">
            <v>12527</v>
          </cell>
          <cell r="T34">
            <v>65377</v>
          </cell>
          <cell r="U34">
            <v>3</v>
          </cell>
          <cell r="V34">
            <v>1</v>
          </cell>
          <cell r="W34">
            <v>170</v>
          </cell>
          <cell r="X34">
            <v>11345</v>
          </cell>
          <cell r="Y34">
            <v>67373</v>
          </cell>
          <cell r="Z34">
            <v>78718</v>
          </cell>
          <cell r="AD34">
            <v>0</v>
          </cell>
          <cell r="AF34">
            <v>197</v>
          </cell>
          <cell r="AG34">
            <v>1</v>
          </cell>
          <cell r="AH34">
            <v>1</v>
          </cell>
          <cell r="AI34">
            <v>0</v>
          </cell>
          <cell r="AJ34" t="str">
            <v>N/A</v>
          </cell>
          <cell r="AK34" t="str">
            <v>N/A</v>
          </cell>
          <cell r="AL34" t="str">
            <v>N/A</v>
          </cell>
          <cell r="AM34">
            <v>16</v>
          </cell>
          <cell r="AN34">
            <v>3</v>
          </cell>
          <cell r="AP34" t="str">
            <v>Western</v>
          </cell>
          <cell r="AR34" t="str">
            <v>Vihiga</v>
          </cell>
          <cell r="AU34">
            <v>0</v>
          </cell>
          <cell r="AX34">
            <v>0</v>
          </cell>
          <cell r="BA34">
            <v>0</v>
          </cell>
          <cell r="BB34">
            <v>662085</v>
          </cell>
          <cell r="BC34">
            <v>112554.45000000001</v>
          </cell>
          <cell r="BD34">
            <v>172142.1</v>
          </cell>
        </row>
        <row r="35">
          <cell r="B35" t="str">
            <v>Buret</v>
          </cell>
          <cell r="C35" t="str">
            <v>Buret</v>
          </cell>
          <cell r="D35">
            <v>138</v>
          </cell>
          <cell r="E35">
            <v>999999</v>
          </cell>
          <cell r="F35">
            <v>176</v>
          </cell>
          <cell r="G35">
            <v>99999</v>
          </cell>
          <cell r="H35">
            <v>5</v>
          </cell>
          <cell r="I35">
            <v>3</v>
          </cell>
          <cell r="J35" t="str">
            <v>Buret</v>
          </cell>
          <cell r="K35">
            <v>281381</v>
          </cell>
          <cell r="L35">
            <v>8936</v>
          </cell>
          <cell r="M35">
            <v>44728</v>
          </cell>
          <cell r="N35">
            <v>35792</v>
          </cell>
          <cell r="O35">
            <v>44590</v>
          </cell>
          <cell r="P35">
            <v>36696</v>
          </cell>
          <cell r="Q35">
            <v>81286</v>
          </cell>
          <cell r="R35">
            <v>30810</v>
          </cell>
          <cell r="S35">
            <v>17764</v>
          </cell>
          <cell r="T35">
            <v>89747</v>
          </cell>
          <cell r="U35">
            <v>7</v>
          </cell>
          <cell r="V35">
            <v>0</v>
          </cell>
          <cell r="W35" t="str">
            <v>N/A</v>
          </cell>
          <cell r="X35" t="str">
            <v>N/A</v>
          </cell>
          <cell r="Y35" t="str">
            <v>N/A</v>
          </cell>
          <cell r="Z35">
            <v>0</v>
          </cell>
          <cell r="AA35" t="str">
            <v>N/A</v>
          </cell>
          <cell r="AB35" t="str">
            <v>N/A</v>
          </cell>
          <cell r="AC35" t="str">
            <v>N/A</v>
          </cell>
          <cell r="AD35">
            <v>0</v>
          </cell>
          <cell r="AF35">
            <v>268</v>
          </cell>
          <cell r="AG35">
            <v>1</v>
          </cell>
          <cell r="AH35">
            <v>1</v>
          </cell>
          <cell r="AI35">
            <v>0</v>
          </cell>
          <cell r="AJ35" t="str">
            <v>N/A</v>
          </cell>
          <cell r="AK35" t="str">
            <v>N/A</v>
          </cell>
          <cell r="AL35" t="str">
            <v>N/A</v>
          </cell>
          <cell r="AM35">
            <v>22</v>
          </cell>
          <cell r="AN35">
            <v>3</v>
          </cell>
          <cell r="AP35" t="str">
            <v>Rift Valley</v>
          </cell>
          <cell r="AR35" t="str">
            <v>Buret</v>
          </cell>
          <cell r="AS35">
            <v>209</v>
          </cell>
          <cell r="AT35">
            <v>103</v>
          </cell>
          <cell r="AU35">
            <v>312</v>
          </cell>
          <cell r="AV35">
            <v>102678</v>
          </cell>
          <cell r="AW35">
            <v>10910</v>
          </cell>
          <cell r="AX35">
            <v>113588</v>
          </cell>
          <cell r="AY35">
            <v>379</v>
          </cell>
          <cell r="AZ35">
            <v>18230</v>
          </cell>
          <cell r="BA35">
            <v>131818</v>
          </cell>
          <cell r="BB35">
            <v>389634</v>
          </cell>
          <cell r="BC35">
            <v>66237.78</v>
          </cell>
          <cell r="BD35">
            <v>101304.84</v>
          </cell>
        </row>
        <row r="36">
          <cell r="B36" t="str">
            <v>Buret</v>
          </cell>
          <cell r="C36" t="str">
            <v>Konoin</v>
          </cell>
          <cell r="D36">
            <v>130</v>
          </cell>
          <cell r="E36">
            <v>999999</v>
          </cell>
          <cell r="F36">
            <v>219</v>
          </cell>
          <cell r="G36">
            <v>99999</v>
          </cell>
          <cell r="H36">
            <v>6</v>
          </cell>
          <cell r="I36">
            <v>3</v>
          </cell>
          <cell r="J36" t="str">
            <v>Buret</v>
          </cell>
          <cell r="K36">
            <v>281381</v>
          </cell>
          <cell r="L36">
            <v>8936</v>
          </cell>
          <cell r="M36">
            <v>44728</v>
          </cell>
          <cell r="N36">
            <v>35792</v>
          </cell>
          <cell r="O36">
            <v>44590</v>
          </cell>
          <cell r="P36">
            <v>36696</v>
          </cell>
          <cell r="Q36">
            <v>81286</v>
          </cell>
          <cell r="R36">
            <v>30810</v>
          </cell>
          <cell r="S36">
            <v>17764</v>
          </cell>
          <cell r="T36">
            <v>89747</v>
          </cell>
          <cell r="U36">
            <v>7</v>
          </cell>
          <cell r="V36">
            <v>0</v>
          </cell>
          <cell r="W36" t="str">
            <v>N/A</v>
          </cell>
          <cell r="X36" t="str">
            <v>N/A</v>
          </cell>
          <cell r="Y36" t="str">
            <v>N/A</v>
          </cell>
          <cell r="Z36">
            <v>0</v>
          </cell>
          <cell r="AA36" t="str">
            <v>N/A</v>
          </cell>
          <cell r="AB36" t="str">
            <v>N/A</v>
          </cell>
          <cell r="AC36" t="str">
            <v>N/A</v>
          </cell>
          <cell r="AD36">
            <v>0</v>
          </cell>
          <cell r="AF36">
            <v>268</v>
          </cell>
          <cell r="AG36">
            <v>1</v>
          </cell>
          <cell r="AH36">
            <v>1</v>
          </cell>
          <cell r="AI36">
            <v>0</v>
          </cell>
          <cell r="AJ36" t="str">
            <v>N/A</v>
          </cell>
          <cell r="AK36" t="str">
            <v>N/A</v>
          </cell>
          <cell r="AL36" t="str">
            <v>N/A</v>
          </cell>
          <cell r="AM36">
            <v>22</v>
          </cell>
          <cell r="AN36">
            <v>3</v>
          </cell>
          <cell r="AP36" t="str">
            <v>Rift Valley</v>
          </cell>
          <cell r="AR36" t="str">
            <v>Buret</v>
          </cell>
          <cell r="AU36">
            <v>0</v>
          </cell>
          <cell r="AX36">
            <v>0</v>
          </cell>
          <cell r="BA36">
            <v>0</v>
          </cell>
          <cell r="BB36">
            <v>389634</v>
          </cell>
          <cell r="BC36">
            <v>66237.78</v>
          </cell>
          <cell r="BD36">
            <v>101304.84</v>
          </cell>
        </row>
        <row r="37">
          <cell r="B37" t="str">
            <v>Bomet</v>
          </cell>
          <cell r="C37" t="str">
            <v>Bomet</v>
          </cell>
          <cell r="D37">
            <v>241</v>
          </cell>
          <cell r="E37">
            <v>999999</v>
          </cell>
          <cell r="F37">
            <v>307</v>
          </cell>
          <cell r="G37">
            <v>99999</v>
          </cell>
          <cell r="H37">
            <v>10</v>
          </cell>
          <cell r="I37">
            <v>2</v>
          </cell>
          <cell r="J37" t="str">
            <v>Bomet</v>
          </cell>
          <cell r="K37">
            <v>298597</v>
          </cell>
          <cell r="L37">
            <v>11153</v>
          </cell>
          <cell r="M37">
            <v>51655</v>
          </cell>
          <cell r="N37">
            <v>40502</v>
          </cell>
          <cell r="O37">
            <v>48840</v>
          </cell>
          <cell r="P37">
            <v>43042</v>
          </cell>
          <cell r="Q37">
            <v>91882</v>
          </cell>
          <cell r="R37">
            <v>34742</v>
          </cell>
          <cell r="S37">
            <v>23712</v>
          </cell>
          <cell r="T37">
            <v>126627</v>
          </cell>
          <cell r="U37">
            <v>4</v>
          </cell>
          <cell r="V37">
            <v>0</v>
          </cell>
          <cell r="W37" t="str">
            <v>N/A</v>
          </cell>
          <cell r="X37" t="str">
            <v>N/A</v>
          </cell>
          <cell r="Y37" t="str">
            <v>N/A</v>
          </cell>
          <cell r="Z37">
            <v>0</v>
          </cell>
          <cell r="AA37" t="str">
            <v>N/A</v>
          </cell>
          <cell r="AB37" t="str">
            <v>N/A</v>
          </cell>
          <cell r="AC37" t="str">
            <v>N/A</v>
          </cell>
          <cell r="AD37">
            <v>0</v>
          </cell>
          <cell r="AG37">
            <v>1</v>
          </cell>
          <cell r="AH37">
            <v>1</v>
          </cell>
          <cell r="AI37">
            <v>0</v>
          </cell>
          <cell r="AJ37" t="str">
            <v>N/A</v>
          </cell>
          <cell r="AK37" t="str">
            <v>N/A</v>
          </cell>
          <cell r="AL37" t="str">
            <v>N/A</v>
          </cell>
          <cell r="AM37">
            <v>0</v>
          </cell>
          <cell r="AN37">
            <v>3</v>
          </cell>
          <cell r="AP37" t="str">
            <v>Rift Valley</v>
          </cell>
          <cell r="AR37" t="str">
            <v>Bomet</v>
          </cell>
          <cell r="AS37">
            <v>319</v>
          </cell>
          <cell r="AT37">
            <v>160</v>
          </cell>
          <cell r="AU37">
            <v>479</v>
          </cell>
          <cell r="AV37">
            <v>105643</v>
          </cell>
          <cell r="AW37">
            <v>11225</v>
          </cell>
          <cell r="AX37">
            <v>116868</v>
          </cell>
          <cell r="AY37">
            <v>490</v>
          </cell>
          <cell r="AZ37">
            <v>17649</v>
          </cell>
          <cell r="BA37">
            <v>134517</v>
          </cell>
          <cell r="BB37">
            <v>473937</v>
          </cell>
          <cell r="BC37">
            <v>80569.290000000008</v>
          </cell>
          <cell r="BD37">
            <v>123223.62000000001</v>
          </cell>
        </row>
        <row r="38">
          <cell r="B38" t="str">
            <v>Bomet</v>
          </cell>
          <cell r="C38" t="str">
            <v>Chepalungu</v>
          </cell>
          <cell r="D38">
            <v>126</v>
          </cell>
          <cell r="E38">
            <v>999999</v>
          </cell>
          <cell r="F38">
            <v>164</v>
          </cell>
          <cell r="G38">
            <v>99999</v>
          </cell>
          <cell r="J38" t="str">
            <v>Bomet</v>
          </cell>
          <cell r="N38">
            <v>0</v>
          </cell>
          <cell r="Q38">
            <v>0</v>
          </cell>
          <cell r="U38">
            <v>4</v>
          </cell>
          <cell r="V38">
            <v>0</v>
          </cell>
          <cell r="W38" t="str">
            <v>N/A</v>
          </cell>
          <cell r="X38" t="str">
            <v>N/A</v>
          </cell>
          <cell r="Y38" t="str">
            <v>N/A</v>
          </cell>
          <cell r="Z38">
            <v>0</v>
          </cell>
          <cell r="AA38" t="str">
            <v>N/A</v>
          </cell>
          <cell r="AB38" t="str">
            <v>N/A</v>
          </cell>
          <cell r="AC38" t="str">
            <v>N/A</v>
          </cell>
          <cell r="AD38">
            <v>0</v>
          </cell>
          <cell r="AG38">
            <v>1</v>
          </cell>
          <cell r="AH38">
            <v>1</v>
          </cell>
          <cell r="AI38">
            <v>0</v>
          </cell>
          <cell r="AJ38" t="str">
            <v>N/A</v>
          </cell>
          <cell r="AK38" t="str">
            <v>N/A</v>
          </cell>
          <cell r="AL38" t="str">
            <v>N/A</v>
          </cell>
          <cell r="AM38">
            <v>0</v>
          </cell>
          <cell r="AN38">
            <v>3</v>
          </cell>
          <cell r="AP38" t="str">
            <v>Rift Valley</v>
          </cell>
          <cell r="AR38" t="str">
            <v>Bomet</v>
          </cell>
          <cell r="AU38">
            <v>0</v>
          </cell>
          <cell r="AX38">
            <v>0</v>
          </cell>
          <cell r="BA38">
            <v>0</v>
          </cell>
          <cell r="BB38">
            <v>473937</v>
          </cell>
          <cell r="BC38">
            <v>80569.290000000008</v>
          </cell>
          <cell r="BD38">
            <v>123223.62000000001</v>
          </cell>
        </row>
        <row r="39">
          <cell r="B39" t="str">
            <v>Sotik</v>
          </cell>
          <cell r="C39" t="str">
            <v>Sotik</v>
          </cell>
          <cell r="D39">
            <v>207</v>
          </cell>
          <cell r="E39">
            <v>999999</v>
          </cell>
          <cell r="F39">
            <v>219</v>
          </cell>
          <cell r="G39">
            <v>99999</v>
          </cell>
          <cell r="H39">
            <v>8</v>
          </cell>
          <cell r="I39">
            <v>5</v>
          </cell>
          <cell r="J39" t="str">
            <v>Sotik</v>
          </cell>
          <cell r="K39">
            <v>179602</v>
          </cell>
          <cell r="L39">
            <v>6363</v>
          </cell>
          <cell r="M39">
            <v>30451</v>
          </cell>
          <cell r="N39">
            <v>24088</v>
          </cell>
          <cell r="O39">
            <v>29029</v>
          </cell>
          <cell r="P39">
            <v>24661</v>
          </cell>
          <cell r="Q39">
            <v>53690</v>
          </cell>
          <cell r="R39">
            <v>21218</v>
          </cell>
          <cell r="S39">
            <v>11965</v>
          </cell>
          <cell r="T39">
            <v>58822</v>
          </cell>
          <cell r="U39">
            <v>5</v>
          </cell>
          <cell r="V39">
            <v>0</v>
          </cell>
          <cell r="W39" t="str">
            <v>N/A</v>
          </cell>
          <cell r="X39" t="str">
            <v>N/A</v>
          </cell>
          <cell r="Y39" t="str">
            <v>N/A</v>
          </cell>
          <cell r="Z39">
            <v>0</v>
          </cell>
          <cell r="AA39" t="str">
            <v>N/A</v>
          </cell>
          <cell r="AB39" t="str">
            <v>N/A</v>
          </cell>
          <cell r="AC39" t="str">
            <v>N/A</v>
          </cell>
          <cell r="AD39">
            <v>0</v>
          </cell>
          <cell r="AG39">
            <v>1</v>
          </cell>
          <cell r="AH39">
            <v>1</v>
          </cell>
          <cell r="AI39">
            <v>0</v>
          </cell>
          <cell r="AJ39" t="str">
            <v>N/A</v>
          </cell>
          <cell r="AK39" t="str">
            <v>N/A</v>
          </cell>
          <cell r="AL39" t="str">
            <v>N/A</v>
          </cell>
          <cell r="AM39">
            <v>0</v>
          </cell>
          <cell r="AN39">
            <v>3</v>
          </cell>
          <cell r="AP39" t="str">
            <v>Rift Valley</v>
          </cell>
          <cell r="AR39" t="str">
            <v>Bomet</v>
          </cell>
          <cell r="AU39">
            <v>0</v>
          </cell>
          <cell r="AX39">
            <v>0</v>
          </cell>
          <cell r="BA39">
            <v>0</v>
          </cell>
          <cell r="BB39">
            <v>473937</v>
          </cell>
          <cell r="BC39">
            <v>80569.290000000008</v>
          </cell>
          <cell r="BD39">
            <v>123223.62000000001</v>
          </cell>
        </row>
        <row r="40">
          <cell r="B40" t="str">
            <v>Nandi South</v>
          </cell>
          <cell r="C40" t="str">
            <v>Nandi South</v>
          </cell>
          <cell r="D40">
            <v>142</v>
          </cell>
          <cell r="E40">
            <v>999999</v>
          </cell>
          <cell r="F40">
            <v>200</v>
          </cell>
          <cell r="G40">
            <v>99999</v>
          </cell>
          <cell r="H40">
            <v>8</v>
          </cell>
          <cell r="I40">
            <v>3</v>
          </cell>
          <cell r="J40" t="str">
            <v>Nandi South</v>
          </cell>
          <cell r="K40">
            <v>157967</v>
          </cell>
          <cell r="L40">
            <v>5185</v>
          </cell>
          <cell r="M40">
            <v>25896</v>
          </cell>
          <cell r="N40">
            <v>20711</v>
          </cell>
          <cell r="O40">
            <v>24767</v>
          </cell>
          <cell r="P40">
            <v>21427</v>
          </cell>
          <cell r="Q40">
            <v>46194</v>
          </cell>
          <cell r="R40">
            <v>17635</v>
          </cell>
          <cell r="S40">
            <v>10485</v>
          </cell>
          <cell r="T40">
            <v>46605</v>
          </cell>
          <cell r="U40">
            <v>2</v>
          </cell>
          <cell r="V40">
            <v>0</v>
          </cell>
          <cell r="W40" t="str">
            <v>N/A</v>
          </cell>
          <cell r="X40" t="str">
            <v>N/A</v>
          </cell>
          <cell r="Y40" t="str">
            <v>N/A</v>
          </cell>
          <cell r="Z40">
            <v>0</v>
          </cell>
          <cell r="AA40" t="str">
            <v>N/A</v>
          </cell>
          <cell r="AB40" t="str">
            <v>N/A</v>
          </cell>
          <cell r="AC40" t="str">
            <v>N/A</v>
          </cell>
          <cell r="AD40">
            <v>0</v>
          </cell>
          <cell r="AF40">
            <v>142</v>
          </cell>
          <cell r="AG40">
            <v>1</v>
          </cell>
          <cell r="AH40">
            <v>1</v>
          </cell>
          <cell r="AI40">
            <v>0</v>
          </cell>
          <cell r="AJ40" t="str">
            <v>N/A</v>
          </cell>
          <cell r="AK40" t="str">
            <v>N/A</v>
          </cell>
          <cell r="AL40" t="str">
            <v>N/A</v>
          </cell>
          <cell r="AM40">
            <v>12</v>
          </cell>
          <cell r="AN40">
            <v>3</v>
          </cell>
          <cell r="AP40" t="str">
            <v>Rift Valley</v>
          </cell>
          <cell r="AR40" t="str">
            <v>Nandi South</v>
          </cell>
          <cell r="AS40">
            <v>322</v>
          </cell>
          <cell r="AT40">
            <v>16</v>
          </cell>
          <cell r="AU40">
            <v>338</v>
          </cell>
          <cell r="AV40">
            <v>108869</v>
          </cell>
          <cell r="AW40">
            <v>11568</v>
          </cell>
          <cell r="AX40">
            <v>120437</v>
          </cell>
          <cell r="AY40">
            <v>339</v>
          </cell>
          <cell r="AZ40">
            <v>17551</v>
          </cell>
          <cell r="BA40">
            <v>137988</v>
          </cell>
          <cell r="BB40">
            <v>486170</v>
          </cell>
          <cell r="BC40">
            <v>82648.900000000009</v>
          </cell>
          <cell r="BD40">
            <v>126404.2</v>
          </cell>
        </row>
        <row r="41">
          <cell r="B41" t="str">
            <v>Tinderet</v>
          </cell>
          <cell r="C41" t="str">
            <v>Tinderet</v>
          </cell>
          <cell r="D41">
            <v>78</v>
          </cell>
          <cell r="E41">
            <v>999999</v>
          </cell>
          <cell r="F41">
            <v>101</v>
          </cell>
          <cell r="G41">
            <v>99999</v>
          </cell>
          <cell r="J41" t="str">
            <v>Tinderet</v>
          </cell>
          <cell r="K41">
            <v>77055</v>
          </cell>
          <cell r="L41">
            <v>2891</v>
          </cell>
          <cell r="M41">
            <v>13821</v>
          </cell>
          <cell r="N41">
            <v>10930</v>
          </cell>
          <cell r="O41">
            <v>12592</v>
          </cell>
          <cell r="P41">
            <v>10813</v>
          </cell>
          <cell r="Q41">
            <v>23405</v>
          </cell>
          <cell r="R41">
            <v>8595</v>
          </cell>
          <cell r="S41">
            <v>6382</v>
          </cell>
          <cell r="T41">
            <v>23317</v>
          </cell>
          <cell r="U41">
            <v>1</v>
          </cell>
          <cell r="V41">
            <v>0</v>
          </cell>
          <cell r="W41" t="str">
            <v>N/A</v>
          </cell>
          <cell r="X41" t="str">
            <v>N/A</v>
          </cell>
          <cell r="Y41" t="str">
            <v>N/A</v>
          </cell>
          <cell r="Z41">
            <v>0</v>
          </cell>
          <cell r="AA41" t="str">
            <v>N/A</v>
          </cell>
          <cell r="AB41" t="str">
            <v>N/A</v>
          </cell>
          <cell r="AC41" t="str">
            <v>N/A</v>
          </cell>
          <cell r="AD41">
            <v>0</v>
          </cell>
          <cell r="AF41">
            <v>78</v>
          </cell>
          <cell r="AG41">
            <v>1</v>
          </cell>
          <cell r="AH41">
            <v>1</v>
          </cell>
          <cell r="AI41">
            <v>0</v>
          </cell>
          <cell r="AJ41" t="str">
            <v>N/A</v>
          </cell>
          <cell r="AK41" t="str">
            <v>N/A</v>
          </cell>
          <cell r="AL41" t="str">
            <v>N/A</v>
          </cell>
          <cell r="AM41">
            <v>7</v>
          </cell>
          <cell r="AN41">
            <v>3</v>
          </cell>
          <cell r="AP41" t="str">
            <v>Rift Valley</v>
          </cell>
          <cell r="AR41" t="str">
            <v>Nandi South</v>
          </cell>
          <cell r="AU41">
            <v>0</v>
          </cell>
          <cell r="AX41">
            <v>0</v>
          </cell>
          <cell r="BA41">
            <v>0</v>
          </cell>
          <cell r="BB41">
            <v>486170</v>
          </cell>
          <cell r="BC41">
            <v>82648.900000000009</v>
          </cell>
          <cell r="BD41">
            <v>126404.2</v>
          </cell>
        </row>
        <row r="42">
          <cell r="B42" t="str">
            <v>Nandi East</v>
          </cell>
          <cell r="C42" t="str">
            <v>Nandi East</v>
          </cell>
          <cell r="D42">
            <v>119</v>
          </cell>
          <cell r="E42">
            <v>999999</v>
          </cell>
          <cell r="F42">
            <v>189</v>
          </cell>
          <cell r="G42">
            <v>99999</v>
          </cell>
          <cell r="H42">
            <v>5</v>
          </cell>
          <cell r="I42">
            <v>2</v>
          </cell>
          <cell r="J42" t="str">
            <v>Nandi East</v>
          </cell>
          <cell r="K42">
            <v>112638</v>
          </cell>
          <cell r="L42">
            <v>3791</v>
          </cell>
          <cell r="M42">
            <v>19000</v>
          </cell>
          <cell r="N42">
            <v>15209</v>
          </cell>
          <cell r="O42">
            <v>17125</v>
          </cell>
          <cell r="P42">
            <v>14112</v>
          </cell>
          <cell r="Q42">
            <v>31237</v>
          </cell>
          <cell r="R42">
            <v>11013</v>
          </cell>
          <cell r="S42">
            <v>10617</v>
          </cell>
          <cell r="T42">
            <v>32013</v>
          </cell>
          <cell r="U42">
            <v>2</v>
          </cell>
          <cell r="V42">
            <v>0</v>
          </cell>
          <cell r="W42" t="str">
            <v>N/A</v>
          </cell>
          <cell r="X42" t="str">
            <v>N/A</v>
          </cell>
          <cell r="Y42" t="str">
            <v>N/A</v>
          </cell>
          <cell r="Z42">
            <v>0</v>
          </cell>
          <cell r="AA42" t="str">
            <v>N/A</v>
          </cell>
          <cell r="AB42" t="str">
            <v>N/A</v>
          </cell>
          <cell r="AC42" t="str">
            <v>N/A</v>
          </cell>
          <cell r="AD42">
            <v>0</v>
          </cell>
          <cell r="AF42">
            <v>119</v>
          </cell>
          <cell r="AG42">
            <v>1</v>
          </cell>
          <cell r="AH42">
            <v>1</v>
          </cell>
          <cell r="AI42">
            <v>0</v>
          </cell>
          <cell r="AJ42" t="str">
            <v>N/A</v>
          </cell>
          <cell r="AK42" t="str">
            <v>N/A</v>
          </cell>
          <cell r="AL42" t="str">
            <v>N/A</v>
          </cell>
          <cell r="AM42">
            <v>10</v>
          </cell>
          <cell r="AN42">
            <v>3</v>
          </cell>
          <cell r="AP42" t="str">
            <v>Rift Valley</v>
          </cell>
          <cell r="AR42" t="str">
            <v>Nandi South</v>
          </cell>
          <cell r="AU42">
            <v>0</v>
          </cell>
          <cell r="AX42">
            <v>0</v>
          </cell>
          <cell r="BA42">
            <v>0</v>
          </cell>
          <cell r="BB42">
            <v>486170</v>
          </cell>
          <cell r="BC42">
            <v>82648.900000000009</v>
          </cell>
          <cell r="BD42">
            <v>126404.2</v>
          </cell>
        </row>
        <row r="43">
          <cell r="B43" t="str">
            <v>Kericho</v>
          </cell>
          <cell r="C43" t="str">
            <v>Kericho</v>
          </cell>
          <cell r="D43">
            <v>162</v>
          </cell>
          <cell r="E43">
            <v>999999</v>
          </cell>
          <cell r="F43">
            <v>186</v>
          </cell>
          <cell r="G43">
            <v>99999</v>
          </cell>
          <cell r="H43">
            <v>7</v>
          </cell>
          <cell r="I43">
            <v>2</v>
          </cell>
          <cell r="J43" t="str">
            <v>Kericho</v>
          </cell>
          <cell r="K43">
            <v>248938</v>
          </cell>
          <cell r="L43">
            <v>7902</v>
          </cell>
          <cell r="M43">
            <v>39760</v>
          </cell>
          <cell r="N43">
            <v>31858</v>
          </cell>
          <cell r="O43">
            <v>37496</v>
          </cell>
          <cell r="P43">
            <v>31648</v>
          </cell>
          <cell r="Q43">
            <v>69144</v>
          </cell>
          <cell r="R43">
            <v>27076</v>
          </cell>
          <cell r="S43">
            <v>23076</v>
          </cell>
          <cell r="T43">
            <v>105877</v>
          </cell>
          <cell r="U43">
            <v>5</v>
          </cell>
          <cell r="V43">
            <v>0</v>
          </cell>
          <cell r="W43" t="str">
            <v>N/A</v>
          </cell>
          <cell r="X43" t="str">
            <v>N/A</v>
          </cell>
          <cell r="Y43" t="str">
            <v>N/A</v>
          </cell>
          <cell r="Z43">
            <v>0</v>
          </cell>
          <cell r="AA43" t="str">
            <v>N/A</v>
          </cell>
          <cell r="AB43" t="str">
            <v>N/A</v>
          </cell>
          <cell r="AC43" t="str">
            <v>N/A</v>
          </cell>
          <cell r="AD43">
            <v>0</v>
          </cell>
          <cell r="AF43">
            <v>301</v>
          </cell>
          <cell r="AG43">
            <v>1</v>
          </cell>
          <cell r="AH43">
            <v>1</v>
          </cell>
          <cell r="AI43">
            <v>0</v>
          </cell>
          <cell r="AJ43" t="str">
            <v>N/A</v>
          </cell>
          <cell r="AK43" t="str">
            <v>N/A</v>
          </cell>
          <cell r="AL43" t="str">
            <v>N/A</v>
          </cell>
          <cell r="AM43">
            <v>25</v>
          </cell>
          <cell r="AN43">
            <v>2</v>
          </cell>
          <cell r="AP43" t="str">
            <v>Rift Valley</v>
          </cell>
          <cell r="AR43" t="str">
            <v>Kericho</v>
          </cell>
          <cell r="AS43">
            <v>317</v>
          </cell>
          <cell r="AT43">
            <v>144</v>
          </cell>
          <cell r="AU43">
            <v>461</v>
          </cell>
          <cell r="AV43">
            <v>147464</v>
          </cell>
          <cell r="AW43">
            <v>15669</v>
          </cell>
          <cell r="AX43">
            <v>163133</v>
          </cell>
          <cell r="AY43">
            <v>453</v>
          </cell>
          <cell r="AZ43">
            <v>23067</v>
          </cell>
          <cell r="BA43">
            <v>186200</v>
          </cell>
          <cell r="BB43">
            <v>559245</v>
          </cell>
          <cell r="BC43">
            <v>95071.650000000009</v>
          </cell>
          <cell r="BD43">
            <v>145403.70000000001</v>
          </cell>
        </row>
        <row r="44">
          <cell r="B44" t="str">
            <v>Kericho</v>
          </cell>
          <cell r="C44" t="str">
            <v>Belgut</v>
          </cell>
          <cell r="D44">
            <v>139</v>
          </cell>
          <cell r="E44">
            <v>999999</v>
          </cell>
          <cell r="F44">
            <v>210</v>
          </cell>
          <cell r="G44">
            <v>99999</v>
          </cell>
          <cell r="H44">
            <v>7</v>
          </cell>
          <cell r="I44">
            <v>3</v>
          </cell>
          <cell r="J44" t="str">
            <v>Kericho</v>
          </cell>
          <cell r="K44">
            <v>248938</v>
          </cell>
          <cell r="L44">
            <v>7902</v>
          </cell>
          <cell r="M44">
            <v>39760</v>
          </cell>
          <cell r="N44">
            <v>31858</v>
          </cell>
          <cell r="O44">
            <v>37496</v>
          </cell>
          <cell r="P44">
            <v>31648</v>
          </cell>
          <cell r="Q44">
            <v>69144</v>
          </cell>
          <cell r="R44">
            <v>27076</v>
          </cell>
          <cell r="S44">
            <v>23076</v>
          </cell>
          <cell r="T44">
            <v>105877</v>
          </cell>
          <cell r="U44">
            <v>5</v>
          </cell>
          <cell r="V44">
            <v>0</v>
          </cell>
          <cell r="W44" t="str">
            <v>N/A</v>
          </cell>
          <cell r="X44" t="str">
            <v>N/A</v>
          </cell>
          <cell r="Y44" t="str">
            <v>N/A</v>
          </cell>
          <cell r="Z44">
            <v>0</v>
          </cell>
          <cell r="AA44" t="str">
            <v>N/A</v>
          </cell>
          <cell r="AB44" t="str">
            <v>N/A</v>
          </cell>
          <cell r="AC44" t="str">
            <v>N/A</v>
          </cell>
          <cell r="AD44">
            <v>0</v>
          </cell>
          <cell r="AF44">
            <v>301</v>
          </cell>
          <cell r="AG44">
            <v>1</v>
          </cell>
          <cell r="AH44">
            <v>1</v>
          </cell>
          <cell r="AI44">
            <v>0</v>
          </cell>
          <cell r="AJ44" t="str">
            <v>N/A</v>
          </cell>
          <cell r="AK44" t="str">
            <v>N/A</v>
          </cell>
          <cell r="AL44" t="str">
            <v>N/A</v>
          </cell>
          <cell r="AM44">
            <v>25</v>
          </cell>
          <cell r="AN44">
            <v>2</v>
          </cell>
          <cell r="AP44" t="str">
            <v>Rift Valley</v>
          </cell>
          <cell r="AR44" t="str">
            <v>Kericho</v>
          </cell>
          <cell r="AU44">
            <v>0</v>
          </cell>
          <cell r="AX44">
            <v>0</v>
          </cell>
          <cell r="BA44">
            <v>0</v>
          </cell>
          <cell r="BB44">
            <v>559245</v>
          </cell>
          <cell r="BC44">
            <v>95071.650000000009</v>
          </cell>
          <cell r="BD44">
            <v>145403.70000000001</v>
          </cell>
        </row>
        <row r="45">
          <cell r="B45" t="str">
            <v>Kipkelion</v>
          </cell>
          <cell r="C45" t="str">
            <v>Kipkelion</v>
          </cell>
          <cell r="D45">
            <v>151</v>
          </cell>
          <cell r="E45">
            <v>999999</v>
          </cell>
          <cell r="F45">
            <v>208</v>
          </cell>
          <cell r="G45">
            <v>99999</v>
          </cell>
          <cell r="H45">
            <v>11</v>
          </cell>
          <cell r="I45">
            <v>3</v>
          </cell>
          <cell r="J45" t="str">
            <v>Kipkelion</v>
          </cell>
          <cell r="K45">
            <v>113434</v>
          </cell>
          <cell r="L45">
            <v>4034</v>
          </cell>
          <cell r="M45">
            <v>19335</v>
          </cell>
          <cell r="N45">
            <v>15301</v>
          </cell>
          <cell r="O45">
            <v>18081</v>
          </cell>
          <cell r="P45">
            <v>15479</v>
          </cell>
          <cell r="Q45">
            <v>33560</v>
          </cell>
          <cell r="R45">
            <v>12423</v>
          </cell>
          <cell r="S45">
            <v>14186</v>
          </cell>
          <cell r="T45">
            <v>62921</v>
          </cell>
          <cell r="U45">
            <v>7</v>
          </cell>
          <cell r="V45">
            <v>0</v>
          </cell>
          <cell r="W45" t="str">
            <v>N/A</v>
          </cell>
          <cell r="X45" t="str">
            <v>N/A</v>
          </cell>
          <cell r="Y45" t="str">
            <v>N/A</v>
          </cell>
          <cell r="Z45">
            <v>0</v>
          </cell>
          <cell r="AA45" t="str">
            <v>N/A</v>
          </cell>
          <cell r="AB45" t="str">
            <v>N/A</v>
          </cell>
          <cell r="AC45" t="str">
            <v>N/A</v>
          </cell>
          <cell r="AD45">
            <v>0</v>
          </cell>
          <cell r="AF45">
            <v>151</v>
          </cell>
          <cell r="AG45">
            <v>1</v>
          </cell>
          <cell r="AH45">
            <v>1</v>
          </cell>
          <cell r="AI45">
            <v>0</v>
          </cell>
          <cell r="AJ45" t="str">
            <v>N/A</v>
          </cell>
          <cell r="AK45" t="str">
            <v>N/A</v>
          </cell>
          <cell r="AL45" t="str">
            <v>N/A</v>
          </cell>
          <cell r="AM45">
            <v>13</v>
          </cell>
          <cell r="AN45">
            <v>2</v>
          </cell>
          <cell r="AP45" t="str">
            <v>Rift Valley</v>
          </cell>
          <cell r="AR45" t="str">
            <v>Kericho</v>
          </cell>
          <cell r="AU45">
            <v>0</v>
          </cell>
          <cell r="AX45">
            <v>0</v>
          </cell>
          <cell r="BA45">
            <v>0</v>
          </cell>
          <cell r="BB45">
            <v>559245</v>
          </cell>
          <cell r="BC45">
            <v>95071.650000000009</v>
          </cell>
          <cell r="BD45">
            <v>145403.70000000001</v>
          </cell>
        </row>
        <row r="46">
          <cell r="B46" t="str">
            <v>Malindi</v>
          </cell>
          <cell r="C46" t="str">
            <v>Malindi</v>
          </cell>
          <cell r="D46">
            <v>109</v>
          </cell>
          <cell r="E46">
            <v>999999</v>
          </cell>
          <cell r="F46">
            <v>257</v>
          </cell>
          <cell r="G46">
            <v>99999</v>
          </cell>
          <cell r="H46">
            <v>3</v>
          </cell>
          <cell r="I46">
            <v>1</v>
          </cell>
          <cell r="J46" t="str">
            <v>Malindi</v>
          </cell>
          <cell r="K46">
            <v>400514</v>
          </cell>
          <cell r="L46">
            <v>14648</v>
          </cell>
          <cell r="M46">
            <v>69018</v>
          </cell>
          <cell r="N46">
            <v>54370</v>
          </cell>
          <cell r="O46">
            <v>62677</v>
          </cell>
          <cell r="P46">
            <v>52234</v>
          </cell>
          <cell r="Q46">
            <v>114911</v>
          </cell>
          <cell r="R46">
            <v>43259</v>
          </cell>
          <cell r="S46">
            <v>36711</v>
          </cell>
          <cell r="T46">
            <v>102120</v>
          </cell>
          <cell r="U46">
            <v>4</v>
          </cell>
          <cell r="V46">
            <v>1</v>
          </cell>
          <cell r="W46">
            <v>172</v>
          </cell>
          <cell r="X46">
            <v>20821</v>
          </cell>
          <cell r="Y46">
            <v>103453</v>
          </cell>
          <cell r="Z46">
            <v>124274</v>
          </cell>
          <cell r="AA46">
            <v>15969</v>
          </cell>
          <cell r="AB46">
            <v>85027</v>
          </cell>
          <cell r="AC46">
            <v>4664</v>
          </cell>
          <cell r="AD46">
            <v>105660</v>
          </cell>
          <cell r="AF46">
            <v>190</v>
          </cell>
          <cell r="AG46">
            <v>1</v>
          </cell>
          <cell r="AH46">
            <v>1</v>
          </cell>
          <cell r="AI46">
            <v>1</v>
          </cell>
          <cell r="AJ46">
            <v>13</v>
          </cell>
          <cell r="AK46">
            <v>39</v>
          </cell>
          <cell r="AL46" t="str">
            <v>N/A</v>
          </cell>
          <cell r="AM46">
            <v>16</v>
          </cell>
          <cell r="AN46">
            <v>1</v>
          </cell>
          <cell r="AP46" t="str">
            <v>Coast</v>
          </cell>
          <cell r="AR46" t="str">
            <v>Malindi</v>
          </cell>
          <cell r="AS46">
            <v>105</v>
          </cell>
          <cell r="AT46">
            <v>67</v>
          </cell>
          <cell r="AU46">
            <v>172</v>
          </cell>
          <cell r="AV46">
            <v>81754</v>
          </cell>
          <cell r="AW46">
            <v>8687</v>
          </cell>
          <cell r="AX46">
            <v>90441</v>
          </cell>
          <cell r="AY46">
            <v>352</v>
          </cell>
          <cell r="AZ46">
            <v>19803</v>
          </cell>
          <cell r="BA46">
            <v>110244</v>
          </cell>
          <cell r="BB46">
            <v>378317</v>
          </cell>
          <cell r="BC46">
            <v>64313.890000000007</v>
          </cell>
          <cell r="BD46">
            <v>98362.42</v>
          </cell>
        </row>
        <row r="47">
          <cell r="B47" t="str">
            <v>Malindi</v>
          </cell>
          <cell r="C47" t="str">
            <v>Magarini</v>
          </cell>
          <cell r="D47">
            <v>81</v>
          </cell>
          <cell r="E47">
            <v>999999</v>
          </cell>
          <cell r="F47">
            <v>165</v>
          </cell>
          <cell r="G47">
            <v>99999</v>
          </cell>
          <cell r="H47">
            <v>3</v>
          </cell>
          <cell r="I47">
            <v>2</v>
          </cell>
          <cell r="J47" t="str">
            <v>Malindi</v>
          </cell>
          <cell r="K47">
            <v>400514</v>
          </cell>
          <cell r="L47">
            <v>14648</v>
          </cell>
          <cell r="M47">
            <v>69018</v>
          </cell>
          <cell r="N47">
            <v>54370</v>
          </cell>
          <cell r="O47">
            <v>62677</v>
          </cell>
          <cell r="P47">
            <v>52234</v>
          </cell>
          <cell r="Q47">
            <v>114911</v>
          </cell>
          <cell r="R47">
            <v>43259</v>
          </cell>
          <cell r="S47">
            <v>36711</v>
          </cell>
          <cell r="T47">
            <v>102120</v>
          </cell>
          <cell r="U47">
            <v>4</v>
          </cell>
          <cell r="V47">
            <v>1</v>
          </cell>
          <cell r="W47">
            <v>172</v>
          </cell>
          <cell r="X47">
            <v>20821</v>
          </cell>
          <cell r="Y47">
            <v>103453</v>
          </cell>
          <cell r="Z47">
            <v>124274</v>
          </cell>
          <cell r="AD47">
            <v>0</v>
          </cell>
          <cell r="AF47">
            <v>190</v>
          </cell>
          <cell r="AG47">
            <v>1</v>
          </cell>
          <cell r="AH47">
            <v>1</v>
          </cell>
          <cell r="AI47">
            <v>1</v>
          </cell>
          <cell r="AJ47">
            <v>13</v>
          </cell>
          <cell r="AK47">
            <v>39</v>
          </cell>
          <cell r="AL47" t="str">
            <v>N/A</v>
          </cell>
          <cell r="AM47">
            <v>16</v>
          </cell>
          <cell r="AN47">
            <v>1</v>
          </cell>
          <cell r="AP47" t="str">
            <v>Coast</v>
          </cell>
          <cell r="AR47" t="str">
            <v>Malindi</v>
          </cell>
          <cell r="AU47">
            <v>0</v>
          </cell>
          <cell r="AX47">
            <v>0</v>
          </cell>
          <cell r="BA47">
            <v>0</v>
          </cell>
          <cell r="BB47">
            <v>378317</v>
          </cell>
          <cell r="BC47">
            <v>64313.890000000007</v>
          </cell>
          <cell r="BD47">
            <v>98362.42</v>
          </cell>
        </row>
        <row r="48">
          <cell r="B48" t="str">
            <v xml:space="preserve">Lamu </v>
          </cell>
          <cell r="C48" t="str">
            <v>Lamu East</v>
          </cell>
          <cell r="D48">
            <v>12</v>
          </cell>
          <cell r="E48">
            <v>999999</v>
          </cell>
          <cell r="F48">
            <v>15</v>
          </cell>
          <cell r="G48">
            <v>99999</v>
          </cell>
          <cell r="H48">
            <v>3</v>
          </cell>
          <cell r="I48">
            <v>3</v>
          </cell>
          <cell r="J48" t="str">
            <v xml:space="preserve">Lamu </v>
          </cell>
          <cell r="K48">
            <v>101539</v>
          </cell>
          <cell r="L48">
            <v>3175</v>
          </cell>
          <cell r="M48">
            <v>15719</v>
          </cell>
          <cell r="N48">
            <v>12544</v>
          </cell>
          <cell r="O48">
            <v>14559</v>
          </cell>
          <cell r="P48">
            <v>12052</v>
          </cell>
          <cell r="Q48">
            <v>26611</v>
          </cell>
          <cell r="R48">
            <v>10817</v>
          </cell>
          <cell r="S48">
            <v>7552</v>
          </cell>
          <cell r="T48">
            <v>23187</v>
          </cell>
          <cell r="U48">
            <v>7</v>
          </cell>
          <cell r="V48">
            <v>0</v>
          </cell>
          <cell r="W48" t="str">
            <v>N/A</v>
          </cell>
          <cell r="X48" t="str">
            <v>N/A</v>
          </cell>
          <cell r="Y48" t="str">
            <v>N/A</v>
          </cell>
          <cell r="Z48">
            <v>0</v>
          </cell>
          <cell r="AA48" t="str">
            <v>N/A</v>
          </cell>
          <cell r="AB48" t="str">
            <v>N/A</v>
          </cell>
          <cell r="AC48" t="str">
            <v>N/A</v>
          </cell>
          <cell r="AD48">
            <v>0</v>
          </cell>
          <cell r="AF48">
            <v>79</v>
          </cell>
          <cell r="AG48">
            <v>1</v>
          </cell>
          <cell r="AH48">
            <v>1</v>
          </cell>
          <cell r="AI48">
            <v>0</v>
          </cell>
          <cell r="AJ48" t="str">
            <v>N/A</v>
          </cell>
          <cell r="AK48" t="str">
            <v>N/A</v>
          </cell>
          <cell r="AL48" t="str">
            <v>N/A</v>
          </cell>
          <cell r="AM48">
            <v>7</v>
          </cell>
          <cell r="AN48">
            <v>1</v>
          </cell>
          <cell r="AP48" t="str">
            <v>Coast</v>
          </cell>
          <cell r="AR48" t="str">
            <v>Lamu</v>
          </cell>
          <cell r="AS48">
            <v>69</v>
          </cell>
          <cell r="AT48">
            <v>1</v>
          </cell>
          <cell r="AU48">
            <v>70</v>
          </cell>
          <cell r="AV48">
            <v>20459</v>
          </cell>
          <cell r="AW48">
            <v>2174</v>
          </cell>
          <cell r="AX48">
            <v>22633</v>
          </cell>
          <cell r="AY48">
            <v>106</v>
          </cell>
          <cell r="AZ48">
            <v>4902</v>
          </cell>
          <cell r="BA48">
            <v>27535</v>
          </cell>
          <cell r="BB48">
            <v>87771</v>
          </cell>
          <cell r="BC48">
            <v>14921.070000000002</v>
          </cell>
          <cell r="BD48">
            <v>22820.46</v>
          </cell>
        </row>
        <row r="49">
          <cell r="B49" t="str">
            <v xml:space="preserve">Lamu </v>
          </cell>
          <cell r="C49" t="str">
            <v>Lamu West</v>
          </cell>
          <cell r="D49">
            <v>67</v>
          </cell>
          <cell r="E49">
            <v>999999</v>
          </cell>
          <cell r="F49">
            <v>99</v>
          </cell>
          <cell r="G49">
            <v>99999</v>
          </cell>
          <cell r="H49">
            <v>4</v>
          </cell>
          <cell r="I49">
            <v>3</v>
          </cell>
          <cell r="J49" t="str">
            <v xml:space="preserve">Lamu </v>
          </cell>
          <cell r="K49">
            <v>101539</v>
          </cell>
          <cell r="L49">
            <v>3175</v>
          </cell>
          <cell r="M49">
            <v>15719</v>
          </cell>
          <cell r="N49">
            <v>12544</v>
          </cell>
          <cell r="O49">
            <v>14559</v>
          </cell>
          <cell r="P49">
            <v>12052</v>
          </cell>
          <cell r="Q49">
            <v>26611</v>
          </cell>
          <cell r="R49">
            <v>10817</v>
          </cell>
          <cell r="S49">
            <v>7552</v>
          </cell>
          <cell r="T49">
            <v>23187</v>
          </cell>
          <cell r="U49">
            <v>7</v>
          </cell>
          <cell r="V49">
            <v>0</v>
          </cell>
          <cell r="W49" t="str">
            <v>N/A</v>
          </cell>
          <cell r="X49" t="str">
            <v>N/A</v>
          </cell>
          <cell r="Y49" t="str">
            <v>N/A</v>
          </cell>
          <cell r="Z49">
            <v>0</v>
          </cell>
          <cell r="AA49" t="str">
            <v>N/A</v>
          </cell>
          <cell r="AB49" t="str">
            <v>N/A</v>
          </cell>
          <cell r="AC49" t="str">
            <v>N/A</v>
          </cell>
          <cell r="AD49">
            <v>0</v>
          </cell>
          <cell r="AF49">
            <v>79</v>
          </cell>
          <cell r="AG49">
            <v>1</v>
          </cell>
          <cell r="AH49">
            <v>1</v>
          </cell>
          <cell r="AI49">
            <v>0</v>
          </cell>
          <cell r="AJ49" t="str">
            <v>N/A</v>
          </cell>
          <cell r="AK49" t="str">
            <v>N/A</v>
          </cell>
          <cell r="AL49" t="str">
            <v>N/A</v>
          </cell>
          <cell r="AM49">
            <v>7</v>
          </cell>
          <cell r="AN49">
            <v>1</v>
          </cell>
          <cell r="AP49" t="str">
            <v>Coast</v>
          </cell>
          <cell r="AR49" t="str">
            <v xml:space="preserve">Lamu </v>
          </cell>
          <cell r="AU49">
            <v>0</v>
          </cell>
          <cell r="AX49">
            <v>0</v>
          </cell>
          <cell r="BA49">
            <v>0</v>
          </cell>
          <cell r="BB49">
            <v>87771</v>
          </cell>
          <cell r="BC49">
            <v>14921.070000000002</v>
          </cell>
          <cell r="BD49">
            <v>22820.46</v>
          </cell>
        </row>
        <row r="50">
          <cell r="B50" t="str">
            <v>Kinango</v>
          </cell>
          <cell r="C50" t="str">
            <v>Kinango</v>
          </cell>
          <cell r="D50">
            <v>117</v>
          </cell>
          <cell r="E50">
            <v>999999</v>
          </cell>
          <cell r="F50">
            <v>229</v>
          </cell>
          <cell r="G50">
            <v>99999</v>
          </cell>
          <cell r="H50">
            <v>5</v>
          </cell>
          <cell r="I50">
            <v>2</v>
          </cell>
          <cell r="J50" t="str">
            <v>Kinango</v>
          </cell>
          <cell r="K50">
            <v>209560</v>
          </cell>
          <cell r="L50">
            <v>8674</v>
          </cell>
          <cell r="M50">
            <v>41414</v>
          </cell>
          <cell r="N50">
            <v>32740</v>
          </cell>
          <cell r="O50">
            <v>35892</v>
          </cell>
          <cell r="P50">
            <v>30778</v>
          </cell>
          <cell r="Q50">
            <v>66670</v>
          </cell>
          <cell r="R50">
            <v>22518</v>
          </cell>
          <cell r="S50">
            <v>18594</v>
          </cell>
          <cell r="T50">
            <v>58649</v>
          </cell>
          <cell r="U50">
            <v>4</v>
          </cell>
          <cell r="V50">
            <v>1</v>
          </cell>
          <cell r="W50">
            <v>96</v>
          </cell>
          <cell r="X50">
            <v>11114</v>
          </cell>
          <cell r="Y50">
            <v>47827</v>
          </cell>
          <cell r="Z50">
            <v>58941</v>
          </cell>
          <cell r="AA50">
            <v>8717</v>
          </cell>
          <cell r="AB50">
            <v>39911</v>
          </cell>
          <cell r="AC50">
            <v>1357</v>
          </cell>
          <cell r="AD50">
            <v>49985</v>
          </cell>
          <cell r="AF50">
            <v>117</v>
          </cell>
          <cell r="AG50">
            <v>1</v>
          </cell>
          <cell r="AH50">
            <v>1</v>
          </cell>
          <cell r="AI50">
            <v>1</v>
          </cell>
          <cell r="AJ50">
            <v>53</v>
          </cell>
          <cell r="AK50">
            <v>159</v>
          </cell>
          <cell r="AL50" t="str">
            <v>N/A</v>
          </cell>
          <cell r="AM50">
            <v>10</v>
          </cell>
          <cell r="AN50">
            <v>1</v>
          </cell>
          <cell r="AP50" t="str">
            <v>Coast</v>
          </cell>
          <cell r="AR50" t="str">
            <v>Kwale</v>
          </cell>
          <cell r="AS50">
            <v>269</v>
          </cell>
          <cell r="AT50">
            <v>80</v>
          </cell>
          <cell r="AU50">
            <v>349</v>
          </cell>
          <cell r="AV50">
            <v>142331</v>
          </cell>
          <cell r="AW50">
            <v>15123</v>
          </cell>
          <cell r="AX50">
            <v>157454</v>
          </cell>
          <cell r="AY50">
            <v>579</v>
          </cell>
          <cell r="AZ50">
            <v>32926</v>
          </cell>
          <cell r="BA50">
            <v>190380</v>
          </cell>
          <cell r="BB50">
            <v>607752</v>
          </cell>
          <cell r="BC50">
            <v>103317.84000000001</v>
          </cell>
          <cell r="BD50">
            <v>158015.52000000002</v>
          </cell>
        </row>
        <row r="51">
          <cell r="B51" t="str">
            <v>Kwale</v>
          </cell>
          <cell r="C51" t="str">
            <v>Kwale</v>
          </cell>
          <cell r="D51">
            <v>94</v>
          </cell>
          <cell r="E51">
            <v>999999</v>
          </cell>
          <cell r="F51">
            <v>176</v>
          </cell>
          <cell r="G51">
            <v>99999</v>
          </cell>
          <cell r="J51" t="str">
            <v>Kwale</v>
          </cell>
          <cell r="K51">
            <v>151978</v>
          </cell>
          <cell r="L51">
            <v>5180</v>
          </cell>
          <cell r="M51">
            <v>25384</v>
          </cell>
          <cell r="N51">
            <v>20204</v>
          </cell>
          <cell r="O51">
            <v>23268</v>
          </cell>
          <cell r="P51">
            <v>20177</v>
          </cell>
          <cell r="Q51">
            <v>43445</v>
          </cell>
          <cell r="R51">
            <v>17067</v>
          </cell>
          <cell r="S51">
            <v>12062</v>
          </cell>
          <cell r="T51">
            <v>38725</v>
          </cell>
          <cell r="U51">
            <v>3</v>
          </cell>
          <cell r="V51">
            <v>1</v>
          </cell>
          <cell r="W51">
            <v>77</v>
          </cell>
          <cell r="X51">
            <v>8197</v>
          </cell>
          <cell r="Y51">
            <v>31960</v>
          </cell>
          <cell r="Z51">
            <v>40157</v>
          </cell>
          <cell r="AA51">
            <v>6333</v>
          </cell>
          <cell r="AB51">
            <v>26337</v>
          </cell>
          <cell r="AC51">
            <v>1205</v>
          </cell>
          <cell r="AD51">
            <v>33875</v>
          </cell>
          <cell r="AF51">
            <v>94</v>
          </cell>
          <cell r="AG51">
            <v>1</v>
          </cell>
          <cell r="AH51">
            <v>1</v>
          </cell>
          <cell r="AI51">
            <v>1</v>
          </cell>
          <cell r="AJ51">
            <v>23</v>
          </cell>
          <cell r="AK51">
            <v>69</v>
          </cell>
          <cell r="AL51" t="str">
            <v>N/A</v>
          </cell>
          <cell r="AM51">
            <v>8</v>
          </cell>
          <cell r="AN51">
            <v>1</v>
          </cell>
          <cell r="AP51" t="str">
            <v>Coast</v>
          </cell>
          <cell r="AR51" t="str">
            <v>Kwale</v>
          </cell>
          <cell r="AU51">
            <v>0</v>
          </cell>
          <cell r="AX51">
            <v>0</v>
          </cell>
          <cell r="BA51">
            <v>0</v>
          </cell>
          <cell r="BB51">
            <v>607752</v>
          </cell>
          <cell r="BC51">
            <v>103317.84000000001</v>
          </cell>
          <cell r="BD51">
            <v>158015.52000000002</v>
          </cell>
        </row>
        <row r="52">
          <cell r="B52" t="str">
            <v>Msambweni</v>
          </cell>
          <cell r="C52" t="str">
            <v>Msambweni</v>
          </cell>
          <cell r="D52">
            <v>145</v>
          </cell>
          <cell r="E52">
            <v>999999</v>
          </cell>
          <cell r="F52">
            <v>241</v>
          </cell>
          <cell r="G52">
            <v>99999</v>
          </cell>
          <cell r="H52">
            <v>5</v>
          </cell>
          <cell r="I52">
            <v>3</v>
          </cell>
          <cell r="J52" t="str">
            <v>Msambweni</v>
          </cell>
          <cell r="K52">
            <v>288393</v>
          </cell>
          <cell r="L52">
            <v>10411</v>
          </cell>
          <cell r="M52">
            <v>49759</v>
          </cell>
          <cell r="N52">
            <v>39348</v>
          </cell>
          <cell r="O52">
            <v>43865</v>
          </cell>
          <cell r="P52">
            <v>36419</v>
          </cell>
          <cell r="Q52">
            <v>80284</v>
          </cell>
          <cell r="R52">
            <v>29584</v>
          </cell>
          <cell r="S52">
            <v>20674</v>
          </cell>
          <cell r="T52">
            <v>67998</v>
          </cell>
          <cell r="U52">
            <v>3</v>
          </cell>
          <cell r="V52">
            <v>1</v>
          </cell>
          <cell r="W52">
            <v>130</v>
          </cell>
          <cell r="X52">
            <v>16538</v>
          </cell>
          <cell r="Y52">
            <v>69505</v>
          </cell>
          <cell r="Z52">
            <v>86043</v>
          </cell>
          <cell r="AA52">
            <v>13146</v>
          </cell>
          <cell r="AB52">
            <v>55835</v>
          </cell>
          <cell r="AC52">
            <v>4622</v>
          </cell>
          <cell r="AD52">
            <v>73603</v>
          </cell>
          <cell r="AF52">
            <v>145</v>
          </cell>
          <cell r="AG52">
            <v>1</v>
          </cell>
          <cell r="AH52">
            <v>1</v>
          </cell>
          <cell r="AI52">
            <v>1</v>
          </cell>
          <cell r="AJ52">
            <v>36</v>
          </cell>
          <cell r="AK52">
            <v>108</v>
          </cell>
          <cell r="AL52" t="str">
            <v>N/A</v>
          </cell>
          <cell r="AM52">
            <v>12</v>
          </cell>
          <cell r="AN52">
            <v>1</v>
          </cell>
          <cell r="AP52" t="str">
            <v>Coast</v>
          </cell>
          <cell r="AR52" t="str">
            <v>Kwale</v>
          </cell>
          <cell r="AU52">
            <v>0</v>
          </cell>
          <cell r="AX52">
            <v>0</v>
          </cell>
          <cell r="BA52">
            <v>0</v>
          </cell>
          <cell r="BB52">
            <v>607752</v>
          </cell>
          <cell r="BC52">
            <v>103317.84000000001</v>
          </cell>
          <cell r="BD52">
            <v>158015.52000000002</v>
          </cell>
        </row>
        <row r="53">
          <cell r="B53" t="str">
            <v>Kilifi</v>
          </cell>
          <cell r="C53" t="str">
            <v>Bahari</v>
          </cell>
          <cell r="D53">
            <v>65</v>
          </cell>
          <cell r="E53">
            <v>999999</v>
          </cell>
          <cell r="F53">
            <v>396</v>
          </cell>
          <cell r="G53">
            <v>99999</v>
          </cell>
          <cell r="J53" t="str">
            <v>Kilifi</v>
          </cell>
          <cell r="K53">
            <v>456297</v>
          </cell>
          <cell r="L53">
            <v>16373</v>
          </cell>
          <cell r="M53">
            <v>79074</v>
          </cell>
          <cell r="N53">
            <v>62701</v>
          </cell>
          <cell r="O53">
            <v>73775</v>
          </cell>
          <cell r="P53">
            <v>64112</v>
          </cell>
          <cell r="Q53">
            <v>137887</v>
          </cell>
          <cell r="R53">
            <v>49834</v>
          </cell>
          <cell r="S53">
            <v>40686</v>
          </cell>
          <cell r="T53">
            <v>125404</v>
          </cell>
          <cell r="U53">
            <v>6</v>
          </cell>
          <cell r="V53">
            <v>1</v>
          </cell>
          <cell r="W53">
            <v>200</v>
          </cell>
          <cell r="X53">
            <v>30576</v>
          </cell>
          <cell r="Y53">
            <v>119702</v>
          </cell>
          <cell r="Z53">
            <v>150278</v>
          </cell>
          <cell r="AA53">
            <v>24603</v>
          </cell>
          <cell r="AB53">
            <v>99228</v>
          </cell>
          <cell r="AC53">
            <v>5831</v>
          </cell>
          <cell r="AD53">
            <v>129662</v>
          </cell>
          <cell r="AF53">
            <v>143</v>
          </cell>
          <cell r="AG53">
            <v>1</v>
          </cell>
          <cell r="AH53">
            <v>1</v>
          </cell>
          <cell r="AI53">
            <v>1</v>
          </cell>
          <cell r="AJ53">
            <v>8</v>
          </cell>
          <cell r="AK53">
            <v>24</v>
          </cell>
          <cell r="AL53" t="str">
            <v>N/A</v>
          </cell>
          <cell r="AM53">
            <v>12</v>
          </cell>
          <cell r="AN53">
            <v>1</v>
          </cell>
          <cell r="AP53" t="str">
            <v>Coast</v>
          </cell>
          <cell r="AR53" t="str">
            <v>Kilifi</v>
          </cell>
          <cell r="AS53">
            <v>235</v>
          </cell>
          <cell r="AT53">
            <v>98</v>
          </cell>
          <cell r="AU53">
            <v>333</v>
          </cell>
          <cell r="AV53">
            <v>159138</v>
          </cell>
          <cell r="AW53">
            <v>16909</v>
          </cell>
          <cell r="AX53">
            <v>176047</v>
          </cell>
          <cell r="AY53">
            <v>476</v>
          </cell>
          <cell r="AZ53">
            <v>41368</v>
          </cell>
          <cell r="BA53">
            <v>217415</v>
          </cell>
          <cell r="BB53">
            <v>704865</v>
          </cell>
          <cell r="BC53">
            <v>119827.05</v>
          </cell>
          <cell r="BD53">
            <v>183264.9</v>
          </cell>
        </row>
        <row r="54">
          <cell r="B54" t="str">
            <v>Kilifi</v>
          </cell>
          <cell r="C54" t="str">
            <v>Ganze</v>
          </cell>
          <cell r="D54">
            <v>78</v>
          </cell>
          <cell r="E54">
            <v>999999</v>
          </cell>
          <cell r="F54">
            <v>145</v>
          </cell>
          <cell r="G54">
            <v>99999</v>
          </cell>
          <cell r="J54" t="str">
            <v>Kilifi</v>
          </cell>
          <cell r="K54">
            <v>456297</v>
          </cell>
          <cell r="L54">
            <v>16373</v>
          </cell>
          <cell r="M54">
            <v>79074</v>
          </cell>
          <cell r="N54">
            <v>62701</v>
          </cell>
          <cell r="O54">
            <v>73775</v>
          </cell>
          <cell r="P54">
            <v>64112</v>
          </cell>
          <cell r="Q54">
            <v>137887</v>
          </cell>
          <cell r="R54">
            <v>49834</v>
          </cell>
          <cell r="S54">
            <v>40686</v>
          </cell>
          <cell r="T54">
            <v>125404</v>
          </cell>
          <cell r="U54">
            <v>6</v>
          </cell>
          <cell r="V54">
            <v>1</v>
          </cell>
          <cell r="W54">
            <v>200</v>
          </cell>
          <cell r="X54">
            <v>30576</v>
          </cell>
          <cell r="Y54">
            <v>119702</v>
          </cell>
          <cell r="Z54">
            <v>150278</v>
          </cell>
          <cell r="AD54">
            <v>0</v>
          </cell>
          <cell r="AF54">
            <v>143</v>
          </cell>
          <cell r="AG54">
            <v>1</v>
          </cell>
          <cell r="AH54">
            <v>1</v>
          </cell>
          <cell r="AI54">
            <v>1</v>
          </cell>
          <cell r="AJ54">
            <v>8</v>
          </cell>
          <cell r="AK54">
            <v>24</v>
          </cell>
          <cell r="AL54" t="str">
            <v>N/A</v>
          </cell>
          <cell r="AM54">
            <v>12</v>
          </cell>
          <cell r="AN54">
            <v>1</v>
          </cell>
          <cell r="AP54" t="str">
            <v>Coast</v>
          </cell>
          <cell r="AR54" t="str">
            <v>Kilifi</v>
          </cell>
          <cell r="AU54">
            <v>0</v>
          </cell>
          <cell r="AX54">
            <v>0</v>
          </cell>
          <cell r="BA54">
            <v>0</v>
          </cell>
          <cell r="BB54">
            <v>704865</v>
          </cell>
          <cell r="BC54">
            <v>119827.05</v>
          </cell>
          <cell r="BD54">
            <v>183264.9</v>
          </cell>
        </row>
        <row r="55">
          <cell r="B55" t="str">
            <v>Kaloleni</v>
          </cell>
          <cell r="C55" t="str">
            <v>Kaloleni</v>
          </cell>
          <cell r="D55">
            <v>107</v>
          </cell>
          <cell r="E55">
            <v>999999</v>
          </cell>
          <cell r="F55">
            <v>316</v>
          </cell>
          <cell r="G55">
            <v>99999</v>
          </cell>
          <cell r="H55">
            <v>1</v>
          </cell>
          <cell r="I55">
            <v>3</v>
          </cell>
          <cell r="J55" t="str">
            <v>Kaloleni</v>
          </cell>
          <cell r="K55">
            <v>252924</v>
          </cell>
          <cell r="L55">
            <v>9349</v>
          </cell>
          <cell r="M55">
            <v>44094</v>
          </cell>
          <cell r="N55">
            <v>34745</v>
          </cell>
          <cell r="O55">
            <v>39492</v>
          </cell>
          <cell r="P55">
            <v>34209</v>
          </cell>
          <cell r="Q55">
            <v>73701</v>
          </cell>
          <cell r="R55">
            <v>28167</v>
          </cell>
          <cell r="S55">
            <v>25767</v>
          </cell>
          <cell r="T55">
            <v>64360</v>
          </cell>
          <cell r="U55">
            <v>3</v>
          </cell>
          <cell r="V55">
            <v>1</v>
          </cell>
          <cell r="W55">
            <v>124</v>
          </cell>
          <cell r="X55">
            <v>25077</v>
          </cell>
          <cell r="Y55">
            <v>62528</v>
          </cell>
          <cell r="Z55">
            <v>87605</v>
          </cell>
          <cell r="AA55">
            <v>20211</v>
          </cell>
          <cell r="AB55">
            <v>51808</v>
          </cell>
          <cell r="AC55">
            <v>2138</v>
          </cell>
          <cell r="AD55">
            <v>74157</v>
          </cell>
          <cell r="AF55">
            <v>107</v>
          </cell>
          <cell r="AG55">
            <v>1</v>
          </cell>
          <cell r="AH55">
            <v>1</v>
          </cell>
          <cell r="AI55">
            <v>1</v>
          </cell>
          <cell r="AJ55">
            <v>19</v>
          </cell>
          <cell r="AK55">
            <v>57</v>
          </cell>
          <cell r="AL55" t="str">
            <v>N/A</v>
          </cell>
          <cell r="AM55">
            <v>9</v>
          </cell>
          <cell r="AN55">
            <v>1</v>
          </cell>
          <cell r="AP55" t="str">
            <v>Coast</v>
          </cell>
          <cell r="AR55" t="str">
            <v>Kilifi</v>
          </cell>
          <cell r="AU55">
            <v>0</v>
          </cell>
          <cell r="AX55">
            <v>0</v>
          </cell>
          <cell r="BA55">
            <v>0</v>
          </cell>
          <cell r="BB55">
            <v>704865</v>
          </cell>
          <cell r="BC55">
            <v>119827.05</v>
          </cell>
          <cell r="BD55">
            <v>183264.9</v>
          </cell>
        </row>
        <row r="56">
          <cell r="B56" t="str">
            <v>Taita</v>
          </cell>
          <cell r="C56" t="str">
            <v>Voi</v>
          </cell>
          <cell r="D56">
            <v>65</v>
          </cell>
          <cell r="E56">
            <v>999999</v>
          </cell>
          <cell r="F56">
            <v>133</v>
          </cell>
          <cell r="G56">
            <v>99999</v>
          </cell>
          <cell r="H56">
            <v>3</v>
          </cell>
          <cell r="I56">
            <v>3</v>
          </cell>
          <cell r="J56" t="str">
            <v>Taita</v>
          </cell>
          <cell r="K56">
            <v>216992</v>
          </cell>
          <cell r="L56">
            <v>5792</v>
          </cell>
          <cell r="M56">
            <v>27675</v>
          </cell>
          <cell r="N56">
            <v>21883</v>
          </cell>
          <cell r="O56">
            <v>26173</v>
          </cell>
          <cell r="P56">
            <v>25559</v>
          </cell>
          <cell r="Q56">
            <v>51732</v>
          </cell>
          <cell r="R56">
            <v>22968</v>
          </cell>
          <cell r="S56">
            <v>11869</v>
          </cell>
          <cell r="T56">
            <v>51198</v>
          </cell>
          <cell r="U56">
            <v>8</v>
          </cell>
          <cell r="V56">
            <v>0</v>
          </cell>
          <cell r="W56" t="str">
            <v>N/A</v>
          </cell>
          <cell r="X56" t="str">
            <v>N/A</v>
          </cell>
          <cell r="Y56" t="str">
            <v>N/A</v>
          </cell>
          <cell r="Z56">
            <v>0</v>
          </cell>
          <cell r="AA56" t="str">
            <v>N/A</v>
          </cell>
          <cell r="AB56" t="str">
            <v>N/A</v>
          </cell>
          <cell r="AC56" t="str">
            <v>N/A</v>
          </cell>
          <cell r="AD56">
            <v>0</v>
          </cell>
          <cell r="AF56">
            <v>168</v>
          </cell>
          <cell r="AG56">
            <v>1</v>
          </cell>
          <cell r="AH56">
            <v>1</v>
          </cell>
          <cell r="AI56">
            <v>0</v>
          </cell>
          <cell r="AJ56" t="str">
            <v>N/A</v>
          </cell>
          <cell r="AK56" t="str">
            <v>N/A</v>
          </cell>
          <cell r="AL56" t="str">
            <v>N/A</v>
          </cell>
          <cell r="AM56">
            <v>14</v>
          </cell>
          <cell r="AN56">
            <v>3</v>
          </cell>
          <cell r="AP56" t="str">
            <v>Coast</v>
          </cell>
          <cell r="AR56" t="str">
            <v>Taita Taveta</v>
          </cell>
          <cell r="AS56">
            <v>179</v>
          </cell>
          <cell r="AT56">
            <v>27</v>
          </cell>
          <cell r="AU56">
            <v>206</v>
          </cell>
          <cell r="AV56">
            <v>67449</v>
          </cell>
          <cell r="AW56">
            <v>7167</v>
          </cell>
          <cell r="AX56">
            <v>74616</v>
          </cell>
          <cell r="AY56">
            <v>398</v>
          </cell>
          <cell r="AZ56">
            <v>13509</v>
          </cell>
          <cell r="BA56">
            <v>88125</v>
          </cell>
          <cell r="BB56">
            <v>270034</v>
          </cell>
          <cell r="BC56">
            <v>45905.780000000006</v>
          </cell>
          <cell r="BD56">
            <v>70208.84</v>
          </cell>
        </row>
        <row r="57">
          <cell r="B57" t="str">
            <v>Taita</v>
          </cell>
          <cell r="C57" t="str">
            <v>Mwatate</v>
          </cell>
          <cell r="D57">
            <v>50</v>
          </cell>
          <cell r="E57">
            <v>999999</v>
          </cell>
          <cell r="F57">
            <v>77</v>
          </cell>
          <cell r="G57">
            <v>99999</v>
          </cell>
          <cell r="J57" t="str">
            <v>Taita</v>
          </cell>
          <cell r="K57">
            <v>216992</v>
          </cell>
          <cell r="L57">
            <v>5792</v>
          </cell>
          <cell r="M57">
            <v>27675</v>
          </cell>
          <cell r="N57">
            <v>21883</v>
          </cell>
          <cell r="O57">
            <v>26173</v>
          </cell>
          <cell r="P57">
            <v>25559</v>
          </cell>
          <cell r="Q57">
            <v>51732</v>
          </cell>
          <cell r="R57">
            <v>22968</v>
          </cell>
          <cell r="S57">
            <v>11869</v>
          </cell>
          <cell r="T57">
            <v>51198</v>
          </cell>
          <cell r="U57">
            <v>8</v>
          </cell>
          <cell r="V57">
            <v>0</v>
          </cell>
          <cell r="W57" t="str">
            <v>N/A</v>
          </cell>
          <cell r="X57" t="str">
            <v>N/A</v>
          </cell>
          <cell r="Y57" t="str">
            <v>N/A</v>
          </cell>
          <cell r="Z57">
            <v>0</v>
          </cell>
          <cell r="AA57" t="str">
            <v>N/A</v>
          </cell>
          <cell r="AB57" t="str">
            <v>N/A</v>
          </cell>
          <cell r="AC57" t="str">
            <v>N/A</v>
          </cell>
          <cell r="AD57">
            <v>0</v>
          </cell>
          <cell r="AF57">
            <v>168</v>
          </cell>
          <cell r="AG57">
            <v>1</v>
          </cell>
          <cell r="AH57">
            <v>1</v>
          </cell>
          <cell r="AI57">
            <v>0</v>
          </cell>
          <cell r="AJ57" t="str">
            <v>N/A</v>
          </cell>
          <cell r="AK57" t="str">
            <v>N/A</v>
          </cell>
          <cell r="AL57" t="str">
            <v>N/A</v>
          </cell>
          <cell r="AM57">
            <v>14</v>
          </cell>
          <cell r="AN57">
            <v>3</v>
          </cell>
          <cell r="AP57" t="str">
            <v>Coast</v>
          </cell>
          <cell r="AR57" t="str">
            <v>Taita Taveta</v>
          </cell>
          <cell r="AU57">
            <v>0</v>
          </cell>
          <cell r="AX57">
            <v>0</v>
          </cell>
          <cell r="BA57">
            <v>0</v>
          </cell>
          <cell r="BB57">
            <v>270034</v>
          </cell>
          <cell r="BC57">
            <v>45905.780000000006</v>
          </cell>
          <cell r="BD57">
            <v>70208.84</v>
          </cell>
        </row>
        <row r="58">
          <cell r="B58" t="str">
            <v>Taita</v>
          </cell>
          <cell r="C58" t="str">
            <v>Wundanyi</v>
          </cell>
          <cell r="D58">
            <v>53</v>
          </cell>
          <cell r="E58">
            <v>999999</v>
          </cell>
          <cell r="F58">
            <v>72</v>
          </cell>
          <cell r="G58">
            <v>99999</v>
          </cell>
          <cell r="J58" t="str">
            <v>Taita</v>
          </cell>
          <cell r="K58">
            <v>216992</v>
          </cell>
          <cell r="L58">
            <v>5792</v>
          </cell>
          <cell r="M58">
            <v>27675</v>
          </cell>
          <cell r="N58">
            <v>21883</v>
          </cell>
          <cell r="O58">
            <v>26173</v>
          </cell>
          <cell r="P58">
            <v>25559</v>
          </cell>
          <cell r="Q58">
            <v>51732</v>
          </cell>
          <cell r="R58">
            <v>22968</v>
          </cell>
          <cell r="S58">
            <v>11869</v>
          </cell>
          <cell r="T58">
            <v>51198</v>
          </cell>
          <cell r="U58">
            <v>8</v>
          </cell>
          <cell r="V58">
            <v>0</v>
          </cell>
          <cell r="W58" t="str">
            <v>N/A</v>
          </cell>
          <cell r="X58" t="str">
            <v>N/A</v>
          </cell>
          <cell r="Y58" t="str">
            <v>N/A</v>
          </cell>
          <cell r="Z58">
            <v>0</v>
          </cell>
          <cell r="AA58" t="str">
            <v>N/A</v>
          </cell>
          <cell r="AB58" t="str">
            <v>N/A</v>
          </cell>
          <cell r="AC58" t="str">
            <v>N/A</v>
          </cell>
          <cell r="AD58">
            <v>0</v>
          </cell>
          <cell r="AF58">
            <v>168</v>
          </cell>
          <cell r="AG58">
            <v>1</v>
          </cell>
          <cell r="AH58">
            <v>1</v>
          </cell>
          <cell r="AI58">
            <v>0</v>
          </cell>
          <cell r="AJ58" t="str">
            <v>N/A</v>
          </cell>
          <cell r="AK58" t="str">
            <v>N/A</v>
          </cell>
          <cell r="AL58" t="str">
            <v>N/A</v>
          </cell>
          <cell r="AM58">
            <v>14</v>
          </cell>
          <cell r="AN58">
            <v>3</v>
          </cell>
          <cell r="AP58" t="str">
            <v>Coast</v>
          </cell>
          <cell r="AR58" t="str">
            <v>Taita Taveta</v>
          </cell>
          <cell r="AU58">
            <v>0</v>
          </cell>
          <cell r="AX58">
            <v>0</v>
          </cell>
          <cell r="BA58">
            <v>0</v>
          </cell>
          <cell r="BB58">
            <v>270034</v>
          </cell>
          <cell r="BC58">
            <v>45905.780000000006</v>
          </cell>
          <cell r="BD58">
            <v>70208.84</v>
          </cell>
        </row>
        <row r="59">
          <cell r="B59" t="str">
            <v>Taveta</v>
          </cell>
          <cell r="C59" t="str">
            <v>Taveta</v>
          </cell>
          <cell r="D59">
            <v>36</v>
          </cell>
          <cell r="E59">
            <v>999999</v>
          </cell>
          <cell r="F59">
            <v>94</v>
          </cell>
          <cell r="G59">
            <v>99999</v>
          </cell>
          <cell r="H59">
            <v>2</v>
          </cell>
          <cell r="I59">
            <v>1</v>
          </cell>
          <cell r="J59" t="str">
            <v>Taveta</v>
          </cell>
          <cell r="K59">
            <v>67665</v>
          </cell>
          <cell r="L59">
            <v>2051</v>
          </cell>
          <cell r="M59">
            <v>10105</v>
          </cell>
          <cell r="N59">
            <v>8054</v>
          </cell>
          <cell r="O59">
            <v>9594</v>
          </cell>
          <cell r="P59">
            <v>8103</v>
          </cell>
          <cell r="Q59">
            <v>17697</v>
          </cell>
          <cell r="R59">
            <v>6852</v>
          </cell>
          <cell r="S59">
            <v>4105</v>
          </cell>
          <cell r="T59">
            <v>17238</v>
          </cell>
          <cell r="U59">
            <v>4</v>
          </cell>
          <cell r="V59">
            <v>0</v>
          </cell>
          <cell r="W59" t="str">
            <v>N/A</v>
          </cell>
          <cell r="X59" t="str">
            <v>N/A</v>
          </cell>
          <cell r="Y59" t="str">
            <v>N/A</v>
          </cell>
          <cell r="Z59">
            <v>0</v>
          </cell>
          <cell r="AA59" t="str">
            <v>N/A</v>
          </cell>
          <cell r="AB59" t="str">
            <v>N/A</v>
          </cell>
          <cell r="AC59" t="str">
            <v>N/A</v>
          </cell>
          <cell r="AD59">
            <v>0</v>
          </cell>
          <cell r="AF59">
            <v>36</v>
          </cell>
          <cell r="AG59">
            <v>1</v>
          </cell>
          <cell r="AH59">
            <v>1</v>
          </cell>
          <cell r="AI59">
            <v>1</v>
          </cell>
          <cell r="AJ59">
            <v>2</v>
          </cell>
          <cell r="AK59">
            <v>6</v>
          </cell>
          <cell r="AL59" t="str">
            <v>N/A</v>
          </cell>
          <cell r="AM59">
            <v>3</v>
          </cell>
          <cell r="AN59">
            <v>3</v>
          </cell>
          <cell r="AP59" t="str">
            <v>Coast</v>
          </cell>
          <cell r="AR59" t="str">
            <v>Taita Taveta</v>
          </cell>
          <cell r="AU59">
            <v>0</v>
          </cell>
          <cell r="AX59">
            <v>0</v>
          </cell>
          <cell r="BA59">
            <v>0</v>
          </cell>
          <cell r="BB59">
            <v>270034</v>
          </cell>
          <cell r="BC59">
            <v>45905.780000000006</v>
          </cell>
          <cell r="BD59">
            <v>70208.84</v>
          </cell>
        </row>
        <row r="60">
          <cell r="B60" t="str">
            <v>Mombasa</v>
          </cell>
          <cell r="C60" t="str">
            <v>Mvita</v>
          </cell>
          <cell r="D60">
            <v>75</v>
          </cell>
          <cell r="E60">
            <v>999999</v>
          </cell>
          <cell r="F60">
            <v>110</v>
          </cell>
          <cell r="G60">
            <v>99999</v>
          </cell>
          <cell r="H60">
            <v>2</v>
          </cell>
          <cell r="I60">
            <v>1</v>
          </cell>
          <cell r="J60" t="str">
            <v>Mombasa</v>
          </cell>
          <cell r="K60">
            <v>523183</v>
          </cell>
          <cell r="L60">
            <v>15442</v>
          </cell>
          <cell r="M60">
            <v>67393</v>
          </cell>
          <cell r="N60">
            <v>51951</v>
          </cell>
          <cell r="O60">
            <v>54920</v>
          </cell>
          <cell r="P60">
            <v>47650</v>
          </cell>
          <cell r="Q60">
            <v>102570</v>
          </cell>
          <cell r="R60">
            <v>50743</v>
          </cell>
          <cell r="S60">
            <v>31391</v>
          </cell>
          <cell r="T60">
            <v>91366</v>
          </cell>
          <cell r="U60">
            <v>3</v>
          </cell>
          <cell r="V60">
            <v>0</v>
          </cell>
          <cell r="W60" t="str">
            <v>N/A</v>
          </cell>
          <cell r="X60" t="str">
            <v>N/A</v>
          </cell>
          <cell r="Y60" t="str">
            <v>N/A</v>
          </cell>
          <cell r="Z60">
            <v>0</v>
          </cell>
          <cell r="AA60" t="str">
            <v>N/A</v>
          </cell>
          <cell r="AB60" t="str">
            <v>N/A</v>
          </cell>
          <cell r="AC60" t="str">
            <v>N/A</v>
          </cell>
          <cell r="AD60">
            <v>0</v>
          </cell>
          <cell r="AF60">
            <v>265</v>
          </cell>
          <cell r="AG60">
            <v>1</v>
          </cell>
          <cell r="AH60">
            <v>1</v>
          </cell>
          <cell r="AI60">
            <v>0</v>
          </cell>
          <cell r="AJ60" t="str">
            <v>N/A</v>
          </cell>
          <cell r="AK60" t="str">
            <v>N/A</v>
          </cell>
          <cell r="AL60" t="str">
            <v>N/A</v>
          </cell>
          <cell r="AM60">
            <v>22</v>
          </cell>
          <cell r="AN60">
            <v>1</v>
          </cell>
          <cell r="AP60" t="str">
            <v>Coast</v>
          </cell>
          <cell r="AR60" t="str">
            <v>Mombasa</v>
          </cell>
          <cell r="AS60">
            <v>91</v>
          </cell>
          <cell r="AT60">
            <v>341</v>
          </cell>
          <cell r="AU60">
            <v>432</v>
          </cell>
          <cell r="AV60">
            <v>73521</v>
          </cell>
          <cell r="AW60">
            <v>7812</v>
          </cell>
          <cell r="AX60">
            <v>81333</v>
          </cell>
          <cell r="AY60">
            <v>1097</v>
          </cell>
          <cell r="AZ60">
            <v>30254</v>
          </cell>
          <cell r="BA60">
            <v>111587</v>
          </cell>
          <cell r="BB60">
            <v>913362</v>
          </cell>
          <cell r="BC60">
            <v>155271.54</v>
          </cell>
          <cell r="BD60">
            <v>237474.12</v>
          </cell>
        </row>
        <row r="61">
          <cell r="B61" t="str">
            <v>Mombasa</v>
          </cell>
          <cell r="C61" t="str">
            <v>Kisauni</v>
          </cell>
          <cell r="D61">
            <v>190</v>
          </cell>
          <cell r="E61">
            <v>999999</v>
          </cell>
          <cell r="F61">
            <v>257</v>
          </cell>
          <cell r="G61">
            <v>99999</v>
          </cell>
          <cell r="H61">
            <v>2</v>
          </cell>
          <cell r="I61">
            <v>2</v>
          </cell>
          <cell r="J61" t="str">
            <v>Mombasa</v>
          </cell>
          <cell r="K61">
            <v>523183</v>
          </cell>
          <cell r="L61">
            <v>15442</v>
          </cell>
          <cell r="M61">
            <v>67393</v>
          </cell>
          <cell r="N61">
            <v>51951</v>
          </cell>
          <cell r="O61">
            <v>54920</v>
          </cell>
          <cell r="P61">
            <v>47650</v>
          </cell>
          <cell r="Q61">
            <v>102570</v>
          </cell>
          <cell r="R61">
            <v>50743</v>
          </cell>
          <cell r="S61">
            <v>31391</v>
          </cell>
          <cell r="T61">
            <v>91366</v>
          </cell>
          <cell r="U61">
            <v>3</v>
          </cell>
          <cell r="V61">
            <v>0</v>
          </cell>
          <cell r="W61" t="str">
            <v>N/A</v>
          </cell>
          <cell r="X61" t="str">
            <v>N/A</v>
          </cell>
          <cell r="Y61" t="str">
            <v>N/A</v>
          </cell>
          <cell r="Z61">
            <v>0</v>
          </cell>
          <cell r="AA61" t="str">
            <v>N/A</v>
          </cell>
          <cell r="AB61" t="str">
            <v>N/A</v>
          </cell>
          <cell r="AC61" t="str">
            <v>N/A</v>
          </cell>
          <cell r="AD61">
            <v>0</v>
          </cell>
          <cell r="AF61">
            <v>265</v>
          </cell>
          <cell r="AG61">
            <v>1</v>
          </cell>
          <cell r="AH61">
            <v>1</v>
          </cell>
          <cell r="AI61">
            <v>0</v>
          </cell>
          <cell r="AJ61" t="str">
            <v>N/A</v>
          </cell>
          <cell r="AK61" t="str">
            <v>N/A</v>
          </cell>
          <cell r="AL61" t="str">
            <v>N/A</v>
          </cell>
          <cell r="AM61">
            <v>22</v>
          </cell>
          <cell r="AN61">
            <v>1</v>
          </cell>
          <cell r="AP61" t="str">
            <v>Coast</v>
          </cell>
          <cell r="AR61" t="str">
            <v>Mombasa</v>
          </cell>
          <cell r="AU61">
            <v>0</v>
          </cell>
          <cell r="AX61">
            <v>0</v>
          </cell>
          <cell r="BA61">
            <v>0</v>
          </cell>
          <cell r="BB61">
            <v>913362</v>
          </cell>
          <cell r="BC61">
            <v>155271.54</v>
          </cell>
          <cell r="BD61">
            <v>237474.12</v>
          </cell>
        </row>
        <row r="62">
          <cell r="B62" t="str">
            <v>Kilindini</v>
          </cell>
          <cell r="C62" t="str">
            <v>Likoni</v>
          </cell>
          <cell r="D62">
            <v>61</v>
          </cell>
          <cell r="E62">
            <v>999999</v>
          </cell>
          <cell r="F62">
            <v>137</v>
          </cell>
          <cell r="G62">
            <v>99999</v>
          </cell>
          <cell r="H62">
            <v>2</v>
          </cell>
          <cell r="I62">
            <v>2</v>
          </cell>
          <cell r="J62" t="str">
            <v>Kilindini</v>
          </cell>
          <cell r="K62">
            <v>416187</v>
          </cell>
          <cell r="L62">
            <v>14271</v>
          </cell>
          <cell r="M62">
            <v>59926</v>
          </cell>
          <cell r="N62">
            <v>45655</v>
          </cell>
          <cell r="O62">
            <v>44997</v>
          </cell>
          <cell r="P62">
            <v>35231</v>
          </cell>
          <cell r="Q62">
            <v>80228</v>
          </cell>
          <cell r="R62">
            <v>35992</v>
          </cell>
          <cell r="S62">
            <v>25430</v>
          </cell>
          <cell r="T62">
            <v>71970</v>
          </cell>
          <cell r="U62">
            <v>4</v>
          </cell>
          <cell r="V62">
            <v>0</v>
          </cell>
          <cell r="W62" t="str">
            <v>N/A</v>
          </cell>
          <cell r="X62" t="str">
            <v>N/A</v>
          </cell>
          <cell r="Y62" t="str">
            <v>N/A</v>
          </cell>
          <cell r="Z62">
            <v>0</v>
          </cell>
          <cell r="AA62" t="str">
            <v>N/A</v>
          </cell>
          <cell r="AB62" t="str">
            <v>N/A</v>
          </cell>
          <cell r="AC62" t="str">
            <v>N/A</v>
          </cell>
          <cell r="AD62">
            <v>0</v>
          </cell>
          <cell r="AF62">
            <v>171</v>
          </cell>
          <cell r="AG62">
            <v>1</v>
          </cell>
          <cell r="AH62">
            <v>1</v>
          </cell>
          <cell r="AI62">
            <v>0</v>
          </cell>
          <cell r="AJ62" t="str">
            <v>N/A</v>
          </cell>
          <cell r="AK62" t="str">
            <v>N/A</v>
          </cell>
          <cell r="AL62" t="str">
            <v>N/A</v>
          </cell>
          <cell r="AM62">
            <v>14</v>
          </cell>
          <cell r="AN62">
            <v>1</v>
          </cell>
          <cell r="AP62" t="str">
            <v>Coast</v>
          </cell>
          <cell r="AR62" t="str">
            <v>Mombasa</v>
          </cell>
          <cell r="AU62">
            <v>0</v>
          </cell>
          <cell r="AX62">
            <v>0</v>
          </cell>
          <cell r="BA62">
            <v>0</v>
          </cell>
          <cell r="BB62">
            <v>913362</v>
          </cell>
          <cell r="BC62">
            <v>155271.54</v>
          </cell>
          <cell r="BD62">
            <v>237474.12</v>
          </cell>
        </row>
        <row r="63">
          <cell r="B63" t="str">
            <v>Kilindini</v>
          </cell>
          <cell r="C63" t="str">
            <v>Changamwe</v>
          </cell>
          <cell r="D63">
            <v>110</v>
          </cell>
          <cell r="E63">
            <v>999999</v>
          </cell>
          <cell r="F63">
            <v>144</v>
          </cell>
          <cell r="G63">
            <v>99999</v>
          </cell>
          <cell r="H63">
            <v>2</v>
          </cell>
          <cell r="I63">
            <v>2</v>
          </cell>
          <cell r="J63" t="str">
            <v>Kilindini</v>
          </cell>
          <cell r="K63">
            <v>416187</v>
          </cell>
          <cell r="L63">
            <v>14271</v>
          </cell>
          <cell r="M63">
            <v>59926</v>
          </cell>
          <cell r="N63">
            <v>45655</v>
          </cell>
          <cell r="O63">
            <v>44997</v>
          </cell>
          <cell r="P63">
            <v>35231</v>
          </cell>
          <cell r="Q63">
            <v>80228</v>
          </cell>
          <cell r="R63">
            <v>35992</v>
          </cell>
          <cell r="S63">
            <v>25430</v>
          </cell>
          <cell r="T63">
            <v>71970</v>
          </cell>
          <cell r="U63">
            <v>4</v>
          </cell>
          <cell r="V63">
            <v>0</v>
          </cell>
          <cell r="W63" t="str">
            <v>N/A</v>
          </cell>
          <cell r="X63" t="str">
            <v>N/A</v>
          </cell>
          <cell r="Y63" t="str">
            <v>N/A</v>
          </cell>
          <cell r="Z63">
            <v>0</v>
          </cell>
          <cell r="AA63" t="str">
            <v>N/A</v>
          </cell>
          <cell r="AB63" t="str">
            <v>N/A</v>
          </cell>
          <cell r="AC63" t="str">
            <v>N/A</v>
          </cell>
          <cell r="AD63">
            <v>0</v>
          </cell>
          <cell r="AF63">
            <v>171</v>
          </cell>
          <cell r="AG63">
            <v>1</v>
          </cell>
          <cell r="AH63">
            <v>1</v>
          </cell>
          <cell r="AI63">
            <v>0</v>
          </cell>
          <cell r="AJ63" t="str">
            <v>N/A</v>
          </cell>
          <cell r="AK63" t="str">
            <v>N/A</v>
          </cell>
          <cell r="AL63" t="str">
            <v>N/A</v>
          </cell>
          <cell r="AM63">
            <v>14</v>
          </cell>
          <cell r="AN63">
            <v>1</v>
          </cell>
          <cell r="AP63" t="str">
            <v>Coast</v>
          </cell>
          <cell r="AR63" t="str">
            <v>Mombasa</v>
          </cell>
          <cell r="AU63">
            <v>0</v>
          </cell>
          <cell r="AX63">
            <v>0</v>
          </cell>
          <cell r="BA63">
            <v>0</v>
          </cell>
          <cell r="BB63">
            <v>913362</v>
          </cell>
          <cell r="BC63">
            <v>155271.54</v>
          </cell>
          <cell r="BD63">
            <v>237474.12</v>
          </cell>
        </row>
        <row r="64">
          <cell r="B64" t="str">
            <v>Tana River</v>
          </cell>
          <cell r="C64" t="str">
            <v>Bura</v>
          </cell>
          <cell r="D64">
            <v>19</v>
          </cell>
          <cell r="E64">
            <v>999999</v>
          </cell>
          <cell r="F64">
            <v>43</v>
          </cell>
          <cell r="G64">
            <v>99999</v>
          </cell>
          <cell r="H64">
            <v>3</v>
          </cell>
          <cell r="I64">
            <v>3</v>
          </cell>
          <cell r="J64" t="str">
            <v>Tana River</v>
          </cell>
          <cell r="K64">
            <v>143411</v>
          </cell>
          <cell r="L64">
            <v>6542</v>
          </cell>
          <cell r="M64">
            <v>29811</v>
          </cell>
          <cell r="N64">
            <v>23269</v>
          </cell>
          <cell r="O64">
            <v>25206</v>
          </cell>
          <cell r="P64">
            <v>18652</v>
          </cell>
          <cell r="Q64">
            <v>43858</v>
          </cell>
          <cell r="R64">
            <v>14823</v>
          </cell>
          <cell r="S64">
            <v>8386</v>
          </cell>
          <cell r="T64">
            <v>25080</v>
          </cell>
          <cell r="U64">
            <v>5</v>
          </cell>
          <cell r="V64">
            <v>0</v>
          </cell>
          <cell r="W64" t="str">
            <v>N/A</v>
          </cell>
          <cell r="X64" t="str">
            <v>N/A</v>
          </cell>
          <cell r="Y64" t="str">
            <v>N/A</v>
          </cell>
          <cell r="Z64">
            <v>0</v>
          </cell>
          <cell r="AA64" t="str">
            <v>N/A</v>
          </cell>
          <cell r="AB64" t="str">
            <v>N/A</v>
          </cell>
          <cell r="AC64" t="str">
            <v>N/A</v>
          </cell>
          <cell r="AD64">
            <v>0</v>
          </cell>
          <cell r="AF64">
            <v>81</v>
          </cell>
          <cell r="AG64">
            <v>1</v>
          </cell>
          <cell r="AH64">
            <v>1</v>
          </cell>
          <cell r="AI64">
            <v>1</v>
          </cell>
          <cell r="AJ64">
            <v>33</v>
          </cell>
          <cell r="AK64">
            <v>99</v>
          </cell>
          <cell r="AL64" t="str">
            <v>N/A</v>
          </cell>
          <cell r="AM64">
            <v>7</v>
          </cell>
          <cell r="AN64">
            <v>3</v>
          </cell>
          <cell r="AP64" t="str">
            <v>Coast</v>
          </cell>
          <cell r="AR64" t="str">
            <v>Tana River</v>
          </cell>
          <cell r="AS64">
            <v>121</v>
          </cell>
          <cell r="AT64">
            <v>15</v>
          </cell>
          <cell r="AU64">
            <v>136</v>
          </cell>
          <cell r="AV64">
            <v>36910</v>
          </cell>
          <cell r="AW64">
            <v>3922</v>
          </cell>
          <cell r="AX64">
            <v>40832</v>
          </cell>
          <cell r="AY64">
            <v>259</v>
          </cell>
          <cell r="AZ64">
            <v>14068</v>
          </cell>
          <cell r="BA64">
            <v>54900</v>
          </cell>
          <cell r="BB64">
            <v>243074</v>
          </cell>
          <cell r="BC64">
            <v>41322.58</v>
          </cell>
          <cell r="BD64">
            <v>63199.240000000005</v>
          </cell>
        </row>
        <row r="65">
          <cell r="B65" t="str">
            <v>Tana River</v>
          </cell>
          <cell r="C65" t="str">
            <v>Galole</v>
          </cell>
          <cell r="D65">
            <v>62</v>
          </cell>
          <cell r="E65">
            <v>999999</v>
          </cell>
          <cell r="F65">
            <v>94</v>
          </cell>
          <cell r="G65">
            <v>99999</v>
          </cell>
          <cell r="J65" t="str">
            <v>Tana River</v>
          </cell>
          <cell r="K65">
            <v>143411</v>
          </cell>
          <cell r="L65">
            <v>6542</v>
          </cell>
          <cell r="M65">
            <v>29811</v>
          </cell>
          <cell r="N65">
            <v>23269</v>
          </cell>
          <cell r="O65">
            <v>25206</v>
          </cell>
          <cell r="P65">
            <v>18652</v>
          </cell>
          <cell r="Q65">
            <v>43858</v>
          </cell>
          <cell r="R65">
            <v>14823</v>
          </cell>
          <cell r="S65">
            <v>8386</v>
          </cell>
          <cell r="T65">
            <v>25080</v>
          </cell>
          <cell r="U65">
            <v>5</v>
          </cell>
          <cell r="V65">
            <v>0</v>
          </cell>
          <cell r="W65" t="str">
            <v>N/A</v>
          </cell>
          <cell r="X65" t="str">
            <v>N/A</v>
          </cell>
          <cell r="Y65" t="str">
            <v>N/A</v>
          </cell>
          <cell r="Z65">
            <v>0</v>
          </cell>
          <cell r="AA65" t="str">
            <v>N/A</v>
          </cell>
          <cell r="AB65" t="str">
            <v>N/A</v>
          </cell>
          <cell r="AC65" t="str">
            <v>N/A</v>
          </cell>
          <cell r="AD65">
            <v>0</v>
          </cell>
          <cell r="AF65">
            <v>81</v>
          </cell>
          <cell r="AG65">
            <v>1</v>
          </cell>
          <cell r="AH65">
            <v>1</v>
          </cell>
          <cell r="AI65">
            <v>1</v>
          </cell>
          <cell r="AJ65">
            <v>33</v>
          </cell>
          <cell r="AK65">
            <v>99</v>
          </cell>
          <cell r="AL65" t="str">
            <v>N/A</v>
          </cell>
          <cell r="AM65">
            <v>7</v>
          </cell>
          <cell r="AN65">
            <v>3</v>
          </cell>
          <cell r="AP65" t="str">
            <v>Coast</v>
          </cell>
          <cell r="AR65" t="str">
            <v>Tana River</v>
          </cell>
          <cell r="AU65">
            <v>0</v>
          </cell>
          <cell r="AX65">
            <v>0</v>
          </cell>
          <cell r="BA65">
            <v>0</v>
          </cell>
          <cell r="BB65">
            <v>243074</v>
          </cell>
          <cell r="BC65">
            <v>41322.58</v>
          </cell>
          <cell r="BD65">
            <v>63199.240000000005</v>
          </cell>
        </row>
        <row r="66">
          <cell r="B66" t="str">
            <v>Tana Delta</v>
          </cell>
          <cell r="C66" t="str">
            <v>Tana Delta</v>
          </cell>
          <cell r="D66">
            <v>54</v>
          </cell>
          <cell r="E66">
            <v>999999</v>
          </cell>
          <cell r="F66">
            <v>106</v>
          </cell>
          <cell r="G66">
            <v>99999</v>
          </cell>
          <cell r="H66">
            <v>4</v>
          </cell>
          <cell r="I66">
            <v>3</v>
          </cell>
          <cell r="J66" t="str">
            <v>Tana Delta</v>
          </cell>
          <cell r="K66">
            <v>96664</v>
          </cell>
          <cell r="L66">
            <v>3558</v>
          </cell>
          <cell r="M66">
            <v>18350</v>
          </cell>
          <cell r="N66">
            <v>14792</v>
          </cell>
          <cell r="O66">
            <v>16642</v>
          </cell>
          <cell r="P66">
            <v>13438</v>
          </cell>
          <cell r="Q66">
            <v>30080</v>
          </cell>
          <cell r="R66">
            <v>9812</v>
          </cell>
          <cell r="S66">
            <v>7153</v>
          </cell>
          <cell r="T66">
            <v>20767</v>
          </cell>
          <cell r="U66">
            <v>3</v>
          </cell>
          <cell r="V66">
            <v>0</v>
          </cell>
          <cell r="W66" t="str">
            <v>N/A</v>
          </cell>
          <cell r="X66" t="str">
            <v>N/A</v>
          </cell>
          <cell r="Y66" t="str">
            <v>N/A</v>
          </cell>
          <cell r="Z66">
            <v>0</v>
          </cell>
          <cell r="AA66" t="str">
            <v>N/A</v>
          </cell>
          <cell r="AB66" t="str">
            <v>N/A</v>
          </cell>
          <cell r="AC66" t="str">
            <v>N/A</v>
          </cell>
          <cell r="AD66">
            <v>0</v>
          </cell>
          <cell r="AF66">
            <v>54</v>
          </cell>
          <cell r="AG66">
            <v>1</v>
          </cell>
          <cell r="AH66">
            <v>1</v>
          </cell>
          <cell r="AI66" t="str">
            <v>N/A</v>
          </cell>
          <cell r="AJ66" t="str">
            <v>N/A</v>
          </cell>
          <cell r="AK66" t="str">
            <v>N/A</v>
          </cell>
          <cell r="AL66" t="str">
            <v>N/A</v>
          </cell>
          <cell r="AM66">
            <v>5</v>
          </cell>
          <cell r="AN66">
            <v>3</v>
          </cell>
          <cell r="AP66" t="str">
            <v>Coast</v>
          </cell>
          <cell r="AR66" t="str">
            <v>Tana River</v>
          </cell>
          <cell r="AU66">
            <v>0</v>
          </cell>
          <cell r="AX66">
            <v>0</v>
          </cell>
          <cell r="BA66">
            <v>0</v>
          </cell>
          <cell r="BB66">
            <v>243074</v>
          </cell>
          <cell r="BC66">
            <v>41322.58</v>
          </cell>
          <cell r="BD66">
            <v>63199.240000000005</v>
          </cell>
        </row>
        <row r="67">
          <cell r="B67" t="str">
            <v>Gucha</v>
          </cell>
          <cell r="C67" t="str">
            <v>Gucha</v>
          </cell>
          <cell r="D67">
            <v>167</v>
          </cell>
          <cell r="E67">
            <v>999999</v>
          </cell>
          <cell r="F67">
            <v>165</v>
          </cell>
          <cell r="G67">
            <v>99999</v>
          </cell>
          <cell r="H67">
            <v>5</v>
          </cell>
          <cell r="I67">
            <v>2</v>
          </cell>
          <cell r="J67" t="str">
            <v>Gucha</v>
          </cell>
          <cell r="K67">
            <v>364460</v>
          </cell>
          <cell r="L67">
            <v>13080</v>
          </cell>
          <cell r="M67">
            <v>63400</v>
          </cell>
          <cell r="N67">
            <v>50320</v>
          </cell>
          <cell r="O67">
            <v>55326</v>
          </cell>
          <cell r="P67">
            <v>49516</v>
          </cell>
          <cell r="Q67">
            <v>104842</v>
          </cell>
          <cell r="R67">
            <v>42570</v>
          </cell>
          <cell r="S67">
            <v>28938</v>
          </cell>
          <cell r="T67">
            <v>110539</v>
          </cell>
          <cell r="U67">
            <v>5</v>
          </cell>
          <cell r="V67">
            <v>0</v>
          </cell>
          <cell r="W67" t="str">
            <v>N/A</v>
          </cell>
          <cell r="X67" t="str">
            <v>N/A</v>
          </cell>
          <cell r="Y67" t="str">
            <v>N/A</v>
          </cell>
          <cell r="Z67">
            <v>0</v>
          </cell>
          <cell r="AA67" t="str">
            <v>N/A</v>
          </cell>
          <cell r="AB67" t="str">
            <v>N/A</v>
          </cell>
          <cell r="AC67" t="str">
            <v>N/A</v>
          </cell>
          <cell r="AD67">
            <v>0</v>
          </cell>
          <cell r="AF67">
            <v>406</v>
          </cell>
          <cell r="AG67">
            <v>1</v>
          </cell>
          <cell r="AH67">
            <v>1</v>
          </cell>
          <cell r="AI67" t="str">
            <v>N/A</v>
          </cell>
          <cell r="AJ67" t="str">
            <v>N/A</v>
          </cell>
          <cell r="AK67" t="str">
            <v>N/A</v>
          </cell>
          <cell r="AL67" t="str">
            <v>N/A</v>
          </cell>
          <cell r="AM67">
            <v>33</v>
          </cell>
          <cell r="AN67">
            <v>3</v>
          </cell>
          <cell r="AP67" t="str">
            <v>Nyanza</v>
          </cell>
          <cell r="AR67" t="str">
            <v>Gucha</v>
          </cell>
          <cell r="AS67">
            <v>353</v>
          </cell>
          <cell r="AT67">
            <v>242</v>
          </cell>
          <cell r="AU67">
            <v>595</v>
          </cell>
          <cell r="AV67">
            <v>123953</v>
          </cell>
          <cell r="AW67">
            <v>13171</v>
          </cell>
          <cell r="AX67">
            <v>137124</v>
          </cell>
          <cell r="AY67">
            <v>508</v>
          </cell>
          <cell r="AZ67">
            <v>24643</v>
          </cell>
          <cell r="BA67">
            <v>161767</v>
          </cell>
          <cell r="BB67">
            <v>568714</v>
          </cell>
          <cell r="BC67">
            <v>96681.38</v>
          </cell>
          <cell r="BD67">
            <v>147865.64000000001</v>
          </cell>
        </row>
        <row r="68">
          <cell r="B68" t="str">
            <v>Gucha</v>
          </cell>
          <cell r="C68" t="str">
            <v>Nyamache</v>
          </cell>
          <cell r="D68">
            <v>128</v>
          </cell>
          <cell r="E68">
            <v>999999</v>
          </cell>
          <cell r="F68">
            <v>128</v>
          </cell>
          <cell r="G68">
            <v>99999</v>
          </cell>
          <cell r="H68">
            <v>5</v>
          </cell>
          <cell r="I68">
            <v>2</v>
          </cell>
          <cell r="J68" t="str">
            <v>Gucha</v>
          </cell>
          <cell r="K68">
            <v>364460</v>
          </cell>
          <cell r="L68">
            <v>13080</v>
          </cell>
          <cell r="M68">
            <v>63400</v>
          </cell>
          <cell r="N68">
            <v>50320</v>
          </cell>
          <cell r="O68">
            <v>55326</v>
          </cell>
          <cell r="P68">
            <v>49516</v>
          </cell>
          <cell r="Q68">
            <v>104842</v>
          </cell>
          <cell r="R68">
            <v>42570</v>
          </cell>
          <cell r="S68">
            <v>28938</v>
          </cell>
          <cell r="T68">
            <v>110539</v>
          </cell>
          <cell r="U68">
            <v>5</v>
          </cell>
          <cell r="V68">
            <v>0</v>
          </cell>
          <cell r="W68" t="str">
            <v>N/A</v>
          </cell>
          <cell r="X68" t="str">
            <v>N/A</v>
          </cell>
          <cell r="Y68" t="str">
            <v>N/A</v>
          </cell>
          <cell r="Z68">
            <v>0</v>
          </cell>
          <cell r="AA68" t="str">
            <v>N/A</v>
          </cell>
          <cell r="AB68" t="str">
            <v>N/A</v>
          </cell>
          <cell r="AC68" t="str">
            <v>N/A</v>
          </cell>
          <cell r="AD68">
            <v>0</v>
          </cell>
          <cell r="AF68">
            <v>406</v>
          </cell>
          <cell r="AG68">
            <v>1</v>
          </cell>
          <cell r="AH68">
            <v>1</v>
          </cell>
          <cell r="AI68" t="str">
            <v>N/A</v>
          </cell>
          <cell r="AJ68" t="str">
            <v>N/A</v>
          </cell>
          <cell r="AK68" t="str">
            <v>N/A</v>
          </cell>
          <cell r="AL68" t="str">
            <v>N/A</v>
          </cell>
          <cell r="AM68">
            <v>33</v>
          </cell>
          <cell r="AN68">
            <v>3</v>
          </cell>
          <cell r="AP68" t="str">
            <v>Nyanza</v>
          </cell>
          <cell r="AR68" t="str">
            <v>Gucha</v>
          </cell>
          <cell r="AU68">
            <v>0</v>
          </cell>
          <cell r="AX68">
            <v>0</v>
          </cell>
          <cell r="BA68">
            <v>0</v>
          </cell>
          <cell r="BB68">
            <v>568714</v>
          </cell>
          <cell r="BC68">
            <v>96681.38</v>
          </cell>
          <cell r="BD68">
            <v>147865.64000000001</v>
          </cell>
        </row>
        <row r="69">
          <cell r="B69" t="str">
            <v>Gucha</v>
          </cell>
          <cell r="C69" t="str">
            <v>Kenyenya</v>
          </cell>
          <cell r="D69">
            <v>111</v>
          </cell>
          <cell r="E69">
            <v>999999</v>
          </cell>
          <cell r="F69">
            <v>103</v>
          </cell>
          <cell r="G69">
            <v>99999</v>
          </cell>
          <cell r="H69" t="str">
            <v>N/A</v>
          </cell>
          <cell r="I69" t="str">
            <v>N/A</v>
          </cell>
          <cell r="J69" t="str">
            <v>Gucha</v>
          </cell>
          <cell r="K69">
            <v>364460</v>
          </cell>
          <cell r="L69">
            <v>13080</v>
          </cell>
          <cell r="M69">
            <v>63400</v>
          </cell>
          <cell r="N69">
            <v>50320</v>
          </cell>
          <cell r="O69">
            <v>55326</v>
          </cell>
          <cell r="P69">
            <v>49516</v>
          </cell>
          <cell r="Q69">
            <v>104842</v>
          </cell>
          <cell r="R69">
            <v>42570</v>
          </cell>
          <cell r="S69">
            <v>28938</v>
          </cell>
          <cell r="T69">
            <v>110539</v>
          </cell>
          <cell r="U69">
            <v>5</v>
          </cell>
          <cell r="V69">
            <v>0</v>
          </cell>
          <cell r="W69" t="str">
            <v>N/A</v>
          </cell>
          <cell r="X69" t="str">
            <v>N/A</v>
          </cell>
          <cell r="Y69" t="str">
            <v>N/A</v>
          </cell>
          <cell r="Z69">
            <v>0</v>
          </cell>
          <cell r="AA69" t="str">
            <v>N/A</v>
          </cell>
          <cell r="AB69" t="str">
            <v>N/A</v>
          </cell>
          <cell r="AC69" t="str">
            <v>N/A</v>
          </cell>
          <cell r="AD69">
            <v>0</v>
          </cell>
          <cell r="AF69">
            <v>406</v>
          </cell>
          <cell r="AG69">
            <v>1</v>
          </cell>
          <cell r="AH69">
            <v>1</v>
          </cell>
          <cell r="AI69" t="str">
            <v>N/A</v>
          </cell>
          <cell r="AJ69" t="str">
            <v>N/A</v>
          </cell>
          <cell r="AK69" t="str">
            <v>N/A</v>
          </cell>
          <cell r="AL69" t="str">
            <v>N/A</v>
          </cell>
          <cell r="AM69">
            <v>33</v>
          </cell>
          <cell r="AN69">
            <v>3</v>
          </cell>
          <cell r="AP69" t="str">
            <v>Nyanza</v>
          </cell>
          <cell r="AR69" t="str">
            <v>Gucha</v>
          </cell>
          <cell r="AU69">
            <v>0</v>
          </cell>
          <cell r="AX69">
            <v>0</v>
          </cell>
          <cell r="BA69">
            <v>0</v>
          </cell>
          <cell r="BB69">
            <v>568714</v>
          </cell>
          <cell r="BC69">
            <v>96681.38</v>
          </cell>
          <cell r="BD69">
            <v>147865.64000000001</v>
          </cell>
        </row>
        <row r="70">
          <cell r="B70" t="str">
            <v>Gucha South</v>
          </cell>
          <cell r="C70" t="str">
            <v>Gucha South</v>
          </cell>
          <cell r="D70">
            <v>173</v>
          </cell>
          <cell r="E70">
            <v>999999</v>
          </cell>
          <cell r="F70">
            <v>171</v>
          </cell>
          <cell r="G70">
            <v>99999</v>
          </cell>
          <cell r="H70">
            <v>7</v>
          </cell>
          <cell r="I70">
            <v>2</v>
          </cell>
          <cell r="J70" t="str">
            <v>Gucha South</v>
          </cell>
          <cell r="K70">
            <v>146307</v>
          </cell>
          <cell r="L70">
            <v>5534</v>
          </cell>
          <cell r="M70">
            <v>27156</v>
          </cell>
          <cell r="N70">
            <v>21622</v>
          </cell>
          <cell r="O70">
            <v>22119</v>
          </cell>
          <cell r="P70">
            <v>19507</v>
          </cell>
          <cell r="Q70">
            <v>41626</v>
          </cell>
          <cell r="R70">
            <v>16948</v>
          </cell>
          <cell r="S70">
            <v>12225</v>
          </cell>
          <cell r="T70">
            <v>44812</v>
          </cell>
          <cell r="U70">
            <v>2</v>
          </cell>
          <cell r="V70">
            <v>0</v>
          </cell>
          <cell r="W70" t="str">
            <v>N/A</v>
          </cell>
          <cell r="X70" t="str">
            <v>N/A</v>
          </cell>
          <cell r="Y70" t="str">
            <v>N/A</v>
          </cell>
          <cell r="Z70">
            <v>0</v>
          </cell>
          <cell r="AA70" t="str">
            <v>N/A</v>
          </cell>
          <cell r="AB70" t="str">
            <v>N/A</v>
          </cell>
          <cell r="AC70" t="str">
            <v>N/A</v>
          </cell>
          <cell r="AD70">
            <v>0</v>
          </cell>
          <cell r="AF70">
            <v>173</v>
          </cell>
          <cell r="AG70">
            <v>1</v>
          </cell>
          <cell r="AH70">
            <v>1</v>
          </cell>
          <cell r="AI70" t="str">
            <v>N/A</v>
          </cell>
          <cell r="AJ70" t="str">
            <v>N/A</v>
          </cell>
          <cell r="AK70" t="str">
            <v>N/A</v>
          </cell>
          <cell r="AL70" t="str">
            <v>N/A</v>
          </cell>
          <cell r="AM70">
            <v>14</v>
          </cell>
          <cell r="AN70">
            <v>3</v>
          </cell>
          <cell r="AP70" t="str">
            <v>Nyanza</v>
          </cell>
          <cell r="AR70" t="str">
            <v>Gucha</v>
          </cell>
          <cell r="AU70">
            <v>0</v>
          </cell>
          <cell r="AX70">
            <v>0</v>
          </cell>
          <cell r="BA70">
            <v>0</v>
          </cell>
          <cell r="BB70">
            <v>568714</v>
          </cell>
          <cell r="BC70">
            <v>96681.38</v>
          </cell>
          <cell r="BD70">
            <v>147865.64000000001</v>
          </cell>
        </row>
        <row r="71">
          <cell r="B71" t="str">
            <v>Kisumu East</v>
          </cell>
          <cell r="C71" t="str">
            <v>Kisumu East</v>
          </cell>
          <cell r="D71">
            <v>233</v>
          </cell>
          <cell r="E71">
            <v>999999</v>
          </cell>
          <cell r="F71">
            <v>452</v>
          </cell>
          <cell r="G71">
            <v>99999</v>
          </cell>
          <cell r="H71">
            <v>3</v>
          </cell>
          <cell r="I71">
            <v>2</v>
          </cell>
          <cell r="J71" t="str">
            <v>Kisumu East</v>
          </cell>
          <cell r="K71">
            <v>83485</v>
          </cell>
          <cell r="L71">
            <v>3035</v>
          </cell>
          <cell r="M71">
            <v>14476</v>
          </cell>
          <cell r="N71">
            <v>11441</v>
          </cell>
          <cell r="O71">
            <v>12279</v>
          </cell>
          <cell r="P71">
            <v>11486</v>
          </cell>
          <cell r="Q71">
            <v>23765</v>
          </cell>
          <cell r="R71">
            <v>9550</v>
          </cell>
          <cell r="S71">
            <v>39431</v>
          </cell>
          <cell r="T71">
            <v>106034</v>
          </cell>
          <cell r="U71">
            <v>2</v>
          </cell>
          <cell r="V71">
            <v>1</v>
          </cell>
          <cell r="W71">
            <v>58</v>
          </cell>
          <cell r="X71">
            <v>5003</v>
          </cell>
          <cell r="Y71">
            <v>20077</v>
          </cell>
          <cell r="Z71">
            <v>25080</v>
          </cell>
          <cell r="AA71">
            <v>3737</v>
          </cell>
          <cell r="AB71">
            <v>15824</v>
          </cell>
          <cell r="AC71">
            <v>1056</v>
          </cell>
          <cell r="AD71">
            <v>20617</v>
          </cell>
          <cell r="AG71">
            <v>1</v>
          </cell>
          <cell r="AH71">
            <v>1</v>
          </cell>
          <cell r="AI71">
            <v>0</v>
          </cell>
          <cell r="AJ71">
            <v>7</v>
          </cell>
          <cell r="AK71">
            <v>21</v>
          </cell>
          <cell r="AL71" t="str">
            <v>N/A</v>
          </cell>
          <cell r="AM71">
            <v>0</v>
          </cell>
          <cell r="AN71">
            <v>1</v>
          </cell>
          <cell r="AP71" t="str">
            <v>Nyanza</v>
          </cell>
          <cell r="AR71" t="str">
            <v>Kisumu</v>
          </cell>
          <cell r="AS71">
            <v>188</v>
          </cell>
          <cell r="AT71">
            <v>60</v>
          </cell>
          <cell r="AU71">
            <v>248</v>
          </cell>
          <cell r="AV71">
            <v>63981</v>
          </cell>
          <cell r="AW71">
            <v>6798</v>
          </cell>
          <cell r="AX71">
            <v>70779</v>
          </cell>
          <cell r="AY71">
            <v>362</v>
          </cell>
          <cell r="AZ71">
            <v>11198</v>
          </cell>
          <cell r="BA71">
            <v>81977</v>
          </cell>
          <cell r="BB71">
            <v>578539</v>
          </cell>
          <cell r="BC71">
            <v>98351.63</v>
          </cell>
          <cell r="BD71">
            <v>150420.14000000001</v>
          </cell>
        </row>
        <row r="72">
          <cell r="B72" t="str">
            <v>Kisumu East</v>
          </cell>
          <cell r="C72" t="str">
            <v>Kisumu North</v>
          </cell>
          <cell r="D72" t="str">
            <v>N/A</v>
          </cell>
          <cell r="E72" t="str">
            <v>N/A</v>
          </cell>
          <cell r="F72" t="str">
            <v>N/A</v>
          </cell>
          <cell r="G72" t="str">
            <v>N/A</v>
          </cell>
          <cell r="H72">
            <v>3</v>
          </cell>
          <cell r="I72">
            <v>2</v>
          </cell>
          <cell r="J72" t="str">
            <v>Kisumu East</v>
          </cell>
          <cell r="K72">
            <v>83485</v>
          </cell>
          <cell r="L72">
            <v>3035</v>
          </cell>
          <cell r="M72">
            <v>14476</v>
          </cell>
          <cell r="N72">
            <v>11441</v>
          </cell>
          <cell r="O72">
            <v>12279</v>
          </cell>
          <cell r="P72">
            <v>11486</v>
          </cell>
          <cell r="Q72">
            <v>23765</v>
          </cell>
          <cell r="R72">
            <v>9550</v>
          </cell>
          <cell r="S72">
            <v>39431</v>
          </cell>
          <cell r="T72">
            <v>106034</v>
          </cell>
          <cell r="U72">
            <v>2</v>
          </cell>
          <cell r="V72">
            <v>1</v>
          </cell>
          <cell r="W72">
            <v>58</v>
          </cell>
          <cell r="X72">
            <v>5003</v>
          </cell>
          <cell r="Y72">
            <v>20077</v>
          </cell>
          <cell r="Z72">
            <v>25080</v>
          </cell>
          <cell r="AD72">
            <v>0</v>
          </cell>
          <cell r="AG72">
            <v>1</v>
          </cell>
          <cell r="AH72">
            <v>1</v>
          </cell>
          <cell r="AI72">
            <v>0</v>
          </cell>
          <cell r="AJ72">
            <v>7</v>
          </cell>
          <cell r="AK72">
            <v>21</v>
          </cell>
          <cell r="AL72" t="str">
            <v>N/A</v>
          </cell>
          <cell r="AM72">
            <v>0</v>
          </cell>
          <cell r="AN72">
            <v>1</v>
          </cell>
          <cell r="AP72" t="str">
            <v>Nyanza</v>
          </cell>
          <cell r="AR72" t="str">
            <v>Kisumu</v>
          </cell>
          <cell r="AU72">
            <v>0</v>
          </cell>
          <cell r="AX72">
            <v>0</v>
          </cell>
          <cell r="BA72">
            <v>0</v>
          </cell>
          <cell r="BB72">
            <v>578539</v>
          </cell>
          <cell r="BC72">
            <v>98351.63</v>
          </cell>
          <cell r="BD72">
            <v>150420.14000000001</v>
          </cell>
        </row>
        <row r="73">
          <cell r="B73" t="str">
            <v>Kisumu West</v>
          </cell>
          <cell r="C73" t="str">
            <v>Kisumu West</v>
          </cell>
          <cell r="D73">
            <v>152</v>
          </cell>
          <cell r="E73">
            <v>999999</v>
          </cell>
          <cell r="F73">
            <v>177</v>
          </cell>
          <cell r="G73">
            <v>99999</v>
          </cell>
          <cell r="H73">
            <v>7</v>
          </cell>
          <cell r="I73">
            <v>2</v>
          </cell>
          <cell r="J73" t="str">
            <v>Kisumu West</v>
          </cell>
          <cell r="K73">
            <v>137975</v>
          </cell>
          <cell r="L73">
            <v>4850</v>
          </cell>
          <cell r="M73">
            <v>23295</v>
          </cell>
          <cell r="N73">
            <v>18445</v>
          </cell>
          <cell r="O73">
            <v>20400</v>
          </cell>
          <cell r="P73">
            <v>19795</v>
          </cell>
          <cell r="Q73">
            <v>40195</v>
          </cell>
          <cell r="R73">
            <v>16041</v>
          </cell>
          <cell r="S73">
            <v>11527</v>
          </cell>
          <cell r="T73">
            <v>41423</v>
          </cell>
          <cell r="U73">
            <v>2</v>
          </cell>
          <cell r="V73">
            <v>1</v>
          </cell>
          <cell r="W73">
            <v>143</v>
          </cell>
          <cell r="X73">
            <v>10163</v>
          </cell>
          <cell r="Y73">
            <v>42222</v>
          </cell>
          <cell r="Z73">
            <v>52385</v>
          </cell>
          <cell r="AA73">
            <v>8339</v>
          </cell>
          <cell r="AB73">
            <v>34638</v>
          </cell>
          <cell r="AC73">
            <v>3959</v>
          </cell>
          <cell r="AD73">
            <v>46936</v>
          </cell>
          <cell r="AF73">
            <v>152</v>
          </cell>
          <cell r="AG73">
            <v>1</v>
          </cell>
          <cell r="AH73">
            <v>1</v>
          </cell>
          <cell r="AI73">
            <v>1</v>
          </cell>
          <cell r="AJ73">
            <v>19</v>
          </cell>
          <cell r="AK73">
            <v>57</v>
          </cell>
          <cell r="AL73" t="str">
            <v>N/A</v>
          </cell>
          <cell r="AM73">
            <v>13</v>
          </cell>
          <cell r="AN73">
            <v>1</v>
          </cell>
          <cell r="AP73" t="str">
            <v>Nyanza</v>
          </cell>
          <cell r="AR73" t="str">
            <v>Kisumu</v>
          </cell>
          <cell r="AU73">
            <v>0</v>
          </cell>
          <cell r="AX73">
            <v>0</v>
          </cell>
          <cell r="BA73">
            <v>0</v>
          </cell>
          <cell r="BB73">
            <v>578539</v>
          </cell>
          <cell r="BC73">
            <v>98351.63</v>
          </cell>
          <cell r="BD73">
            <v>150420.14000000001</v>
          </cell>
        </row>
        <row r="74">
          <cell r="B74" t="str">
            <v>Kisumu Municipality</v>
          </cell>
          <cell r="C74" t="str">
            <v>Kisumu Municipality</v>
          </cell>
          <cell r="D74">
            <v>3</v>
          </cell>
          <cell r="E74">
            <v>999999</v>
          </cell>
          <cell r="F74">
            <v>1</v>
          </cell>
          <cell r="G74">
            <v>99999</v>
          </cell>
          <cell r="H74" t="str">
            <v>N/A</v>
          </cell>
          <cell r="I74" t="str">
            <v>N/A</v>
          </cell>
          <cell r="J74" t="str">
            <v>Kisumu Municipality</v>
          </cell>
          <cell r="K74" t="str">
            <v>N/A</v>
          </cell>
          <cell r="L74" t="str">
            <v>N/A</v>
          </cell>
          <cell r="M74" t="str">
            <v>N/A</v>
          </cell>
          <cell r="N74">
            <v>0</v>
          </cell>
          <cell r="O74" t="str">
            <v>N/A</v>
          </cell>
          <cell r="P74" t="str">
            <v>N/A</v>
          </cell>
          <cell r="Q74">
            <v>0</v>
          </cell>
          <cell r="R74" t="str">
            <v>N/A</v>
          </cell>
          <cell r="S74" t="str">
            <v>N/A</v>
          </cell>
          <cell r="T74" t="str">
            <v>N/A</v>
          </cell>
          <cell r="U74" t="str">
            <v>N/A</v>
          </cell>
          <cell r="V74">
            <v>1</v>
          </cell>
          <cell r="W74">
            <v>122</v>
          </cell>
          <cell r="X74">
            <v>8837</v>
          </cell>
          <cell r="Y74">
            <v>61023</v>
          </cell>
          <cell r="Z74">
            <v>69860</v>
          </cell>
          <cell r="AA74">
            <v>6609</v>
          </cell>
          <cell r="AB74">
            <v>49355</v>
          </cell>
          <cell r="AC74">
            <v>7162</v>
          </cell>
          <cell r="AD74">
            <v>63126</v>
          </cell>
          <cell r="AF74">
            <v>3</v>
          </cell>
          <cell r="AG74">
            <v>1</v>
          </cell>
          <cell r="AH74">
            <v>1</v>
          </cell>
          <cell r="AI74">
            <v>0</v>
          </cell>
          <cell r="AJ74">
            <v>35</v>
          </cell>
          <cell r="AK74">
            <v>105</v>
          </cell>
          <cell r="AL74" t="str">
            <v>N/A</v>
          </cell>
          <cell r="AM74">
            <v>1</v>
          </cell>
          <cell r="AN74">
            <v>1</v>
          </cell>
          <cell r="AP74" t="str">
            <v>Nyanza</v>
          </cell>
          <cell r="AR74" t="str">
            <v>Kisumu Municipality</v>
          </cell>
          <cell r="AS74">
            <v>114</v>
          </cell>
          <cell r="AT74">
            <v>25</v>
          </cell>
          <cell r="AU74">
            <v>139</v>
          </cell>
          <cell r="AV74">
            <v>67549</v>
          </cell>
          <cell r="AW74">
            <v>7177</v>
          </cell>
          <cell r="AX74">
            <v>74726</v>
          </cell>
          <cell r="AY74">
            <v>440</v>
          </cell>
          <cell r="AZ74">
            <v>18554</v>
          </cell>
          <cell r="BA74">
            <v>93280</v>
          </cell>
          <cell r="BC74">
            <v>0</v>
          </cell>
          <cell r="BD74">
            <v>0</v>
          </cell>
        </row>
        <row r="75">
          <cell r="B75" t="str">
            <v>Siaya</v>
          </cell>
          <cell r="C75" t="str">
            <v>Siaya</v>
          </cell>
          <cell r="D75">
            <v>131</v>
          </cell>
          <cell r="E75">
            <v>999999</v>
          </cell>
          <cell r="F75">
            <v>140</v>
          </cell>
          <cell r="G75">
            <v>99999</v>
          </cell>
          <cell r="H75" t="str">
            <v>N/A</v>
          </cell>
          <cell r="I75">
            <v>3</v>
          </cell>
          <cell r="J75" t="str">
            <v>Siaya</v>
          </cell>
          <cell r="K75">
            <v>509669</v>
          </cell>
          <cell r="L75">
            <v>17729</v>
          </cell>
          <cell r="M75">
            <v>84792</v>
          </cell>
          <cell r="N75">
            <v>67063</v>
          </cell>
          <cell r="O75">
            <v>73916</v>
          </cell>
          <cell r="P75">
            <v>70412</v>
          </cell>
          <cell r="Q75">
            <v>144328</v>
          </cell>
          <cell r="R75">
            <v>58688</v>
          </cell>
          <cell r="S75">
            <v>34534</v>
          </cell>
          <cell r="T75">
            <v>151988</v>
          </cell>
          <cell r="U75">
            <v>7</v>
          </cell>
          <cell r="V75">
            <v>1</v>
          </cell>
          <cell r="W75">
            <v>383</v>
          </cell>
          <cell r="X75">
            <v>23900</v>
          </cell>
          <cell r="Y75">
            <v>153700</v>
          </cell>
          <cell r="Z75">
            <v>177600</v>
          </cell>
          <cell r="AA75">
            <v>19146</v>
          </cell>
          <cell r="AB75">
            <v>125817</v>
          </cell>
          <cell r="AC75">
            <v>13279</v>
          </cell>
          <cell r="AD75">
            <v>158242</v>
          </cell>
          <cell r="AF75">
            <v>399</v>
          </cell>
          <cell r="AG75">
            <v>1</v>
          </cell>
          <cell r="AH75">
            <v>1</v>
          </cell>
          <cell r="AI75">
            <v>1</v>
          </cell>
          <cell r="AJ75">
            <v>10</v>
          </cell>
          <cell r="AK75">
            <v>30</v>
          </cell>
          <cell r="AL75" t="str">
            <v>N/A</v>
          </cell>
          <cell r="AM75">
            <v>32</v>
          </cell>
          <cell r="AN75">
            <v>3</v>
          </cell>
          <cell r="AP75" t="str">
            <v>Nyanza</v>
          </cell>
          <cell r="AR75" t="str">
            <v>Siaya</v>
          </cell>
          <cell r="AS75">
            <v>381</v>
          </cell>
          <cell r="AT75">
            <v>18</v>
          </cell>
          <cell r="AU75">
            <v>399</v>
          </cell>
          <cell r="AV75">
            <v>158324</v>
          </cell>
          <cell r="AW75">
            <v>16823</v>
          </cell>
          <cell r="AX75">
            <v>175147</v>
          </cell>
          <cell r="AY75">
            <v>545</v>
          </cell>
          <cell r="AZ75">
            <v>15151</v>
          </cell>
          <cell r="BA75">
            <v>190298</v>
          </cell>
          <cell r="BB75">
            <v>475929</v>
          </cell>
          <cell r="BC75">
            <v>80907.930000000008</v>
          </cell>
          <cell r="BD75">
            <v>123741.54000000001</v>
          </cell>
        </row>
        <row r="76">
          <cell r="B76" t="str">
            <v>Siaya</v>
          </cell>
          <cell r="C76" t="str">
            <v>Gem</v>
          </cell>
          <cell r="D76">
            <v>107</v>
          </cell>
          <cell r="E76">
            <v>999999</v>
          </cell>
          <cell r="F76">
            <v>130</v>
          </cell>
          <cell r="G76">
            <v>99999</v>
          </cell>
          <cell r="J76" t="str">
            <v>Siaya</v>
          </cell>
          <cell r="K76">
            <v>509669</v>
          </cell>
          <cell r="L76">
            <v>17729</v>
          </cell>
          <cell r="M76">
            <v>84792</v>
          </cell>
          <cell r="N76">
            <v>67063</v>
          </cell>
          <cell r="O76">
            <v>73916</v>
          </cell>
          <cell r="P76">
            <v>70412</v>
          </cell>
          <cell r="Q76">
            <v>144328</v>
          </cell>
          <cell r="R76">
            <v>58688</v>
          </cell>
          <cell r="S76">
            <v>34534</v>
          </cell>
          <cell r="T76">
            <v>151988</v>
          </cell>
          <cell r="U76">
            <v>7</v>
          </cell>
          <cell r="V76">
            <v>1</v>
          </cell>
          <cell r="W76">
            <v>383</v>
          </cell>
          <cell r="X76">
            <v>23900</v>
          </cell>
          <cell r="Y76">
            <v>153700</v>
          </cell>
          <cell r="Z76">
            <v>177600</v>
          </cell>
          <cell r="AD76">
            <v>0</v>
          </cell>
          <cell r="AF76">
            <v>399</v>
          </cell>
          <cell r="AG76">
            <v>1</v>
          </cell>
          <cell r="AH76">
            <v>1</v>
          </cell>
          <cell r="AI76">
            <v>1</v>
          </cell>
          <cell r="AJ76">
            <v>10</v>
          </cell>
          <cell r="AK76">
            <v>30</v>
          </cell>
          <cell r="AL76" t="str">
            <v>N/A</v>
          </cell>
          <cell r="AM76">
            <v>32</v>
          </cell>
          <cell r="AN76">
            <v>3</v>
          </cell>
          <cell r="AP76" t="str">
            <v>Nyanza</v>
          </cell>
          <cell r="AR76" t="str">
            <v>Siaya</v>
          </cell>
          <cell r="AU76">
            <v>0</v>
          </cell>
          <cell r="AX76">
            <v>0</v>
          </cell>
          <cell r="BA76">
            <v>0</v>
          </cell>
          <cell r="BB76">
            <v>475929</v>
          </cell>
          <cell r="BC76">
            <v>80907.930000000008</v>
          </cell>
          <cell r="BD76">
            <v>123741.54000000001</v>
          </cell>
        </row>
        <row r="77">
          <cell r="B77" t="str">
            <v>Siaya</v>
          </cell>
          <cell r="C77" t="str">
            <v>Ugunja</v>
          </cell>
          <cell r="D77">
            <v>70</v>
          </cell>
          <cell r="E77">
            <v>999999</v>
          </cell>
          <cell r="F77">
            <v>82</v>
          </cell>
          <cell r="G77">
            <v>99999</v>
          </cell>
          <cell r="J77" t="str">
            <v>Siaya</v>
          </cell>
          <cell r="K77">
            <v>509669</v>
          </cell>
          <cell r="L77">
            <v>17729</v>
          </cell>
          <cell r="M77">
            <v>84792</v>
          </cell>
          <cell r="N77">
            <v>67063</v>
          </cell>
          <cell r="O77">
            <v>73916</v>
          </cell>
          <cell r="P77">
            <v>70412</v>
          </cell>
          <cell r="Q77">
            <v>144328</v>
          </cell>
          <cell r="R77">
            <v>58688</v>
          </cell>
          <cell r="S77">
            <v>34534</v>
          </cell>
          <cell r="T77">
            <v>151988</v>
          </cell>
          <cell r="U77">
            <v>7</v>
          </cell>
          <cell r="V77">
            <v>1</v>
          </cell>
          <cell r="W77">
            <v>383</v>
          </cell>
          <cell r="X77">
            <v>23900</v>
          </cell>
          <cell r="Y77">
            <v>153700</v>
          </cell>
          <cell r="Z77">
            <v>177600</v>
          </cell>
          <cell r="AD77">
            <v>0</v>
          </cell>
          <cell r="AF77">
            <v>399</v>
          </cell>
          <cell r="AG77">
            <v>1</v>
          </cell>
          <cell r="AH77">
            <v>1</v>
          </cell>
          <cell r="AI77">
            <v>1</v>
          </cell>
          <cell r="AJ77">
            <v>10</v>
          </cell>
          <cell r="AK77">
            <v>30</v>
          </cell>
          <cell r="AL77" t="str">
            <v>N/A</v>
          </cell>
          <cell r="AM77">
            <v>32</v>
          </cell>
          <cell r="AN77">
            <v>3</v>
          </cell>
          <cell r="AP77" t="str">
            <v>Nyanza</v>
          </cell>
          <cell r="AR77" t="str">
            <v>Siaya</v>
          </cell>
          <cell r="AU77">
            <v>0</v>
          </cell>
          <cell r="AX77">
            <v>0</v>
          </cell>
          <cell r="BA77">
            <v>0</v>
          </cell>
          <cell r="BB77">
            <v>475929</v>
          </cell>
          <cell r="BC77">
            <v>80907.930000000008</v>
          </cell>
          <cell r="BD77">
            <v>123741.54000000001</v>
          </cell>
        </row>
        <row r="78">
          <cell r="B78" t="str">
            <v>Siaya</v>
          </cell>
          <cell r="C78" t="str">
            <v>Ugenya</v>
          </cell>
          <cell r="D78">
            <v>91</v>
          </cell>
          <cell r="E78">
            <v>999999</v>
          </cell>
          <cell r="F78">
            <v>103</v>
          </cell>
          <cell r="G78">
            <v>99999</v>
          </cell>
          <cell r="H78">
            <v>2</v>
          </cell>
          <cell r="I78">
            <v>5</v>
          </cell>
          <cell r="J78" t="str">
            <v>Siaya</v>
          </cell>
          <cell r="K78">
            <v>509669</v>
          </cell>
          <cell r="L78">
            <v>17729</v>
          </cell>
          <cell r="M78">
            <v>84792</v>
          </cell>
          <cell r="N78">
            <v>67063</v>
          </cell>
          <cell r="O78">
            <v>73916</v>
          </cell>
          <cell r="P78">
            <v>70412</v>
          </cell>
          <cell r="Q78">
            <v>144328</v>
          </cell>
          <cell r="R78">
            <v>58688</v>
          </cell>
          <cell r="S78">
            <v>34534</v>
          </cell>
          <cell r="T78">
            <v>151988</v>
          </cell>
          <cell r="U78">
            <v>7</v>
          </cell>
          <cell r="V78">
            <v>1</v>
          </cell>
          <cell r="W78">
            <v>383</v>
          </cell>
          <cell r="X78">
            <v>23900</v>
          </cell>
          <cell r="Y78">
            <v>153700</v>
          </cell>
          <cell r="Z78">
            <v>177600</v>
          </cell>
          <cell r="AD78">
            <v>0</v>
          </cell>
          <cell r="AF78">
            <v>399</v>
          </cell>
          <cell r="AG78">
            <v>1</v>
          </cell>
          <cell r="AH78">
            <v>1</v>
          </cell>
          <cell r="AI78">
            <v>1</v>
          </cell>
          <cell r="AJ78">
            <v>10</v>
          </cell>
          <cell r="AK78">
            <v>30</v>
          </cell>
          <cell r="AL78" t="str">
            <v>N/A</v>
          </cell>
          <cell r="AM78">
            <v>32</v>
          </cell>
          <cell r="AN78">
            <v>3</v>
          </cell>
          <cell r="AP78" t="str">
            <v>Nyanza</v>
          </cell>
          <cell r="AR78" t="str">
            <v>Siaya</v>
          </cell>
          <cell r="AU78">
            <v>0</v>
          </cell>
          <cell r="AX78">
            <v>0</v>
          </cell>
          <cell r="BA78">
            <v>0</v>
          </cell>
          <cell r="BB78">
            <v>475929</v>
          </cell>
          <cell r="BC78">
            <v>80907.930000000008</v>
          </cell>
          <cell r="BD78">
            <v>123741.54000000001</v>
          </cell>
        </row>
        <row r="79">
          <cell r="B79" t="str">
            <v>Bondo</v>
          </cell>
          <cell r="C79" t="str">
            <v>Bondo</v>
          </cell>
          <cell r="D79">
            <v>142</v>
          </cell>
          <cell r="E79">
            <v>999999</v>
          </cell>
          <cell r="F79">
            <v>204</v>
          </cell>
          <cell r="G79">
            <v>99999</v>
          </cell>
          <cell r="J79" t="str">
            <v>Bondo</v>
          </cell>
          <cell r="K79">
            <v>110466</v>
          </cell>
          <cell r="L79">
            <v>4116</v>
          </cell>
          <cell r="M79">
            <v>19728</v>
          </cell>
          <cell r="N79">
            <v>15612</v>
          </cell>
          <cell r="O79">
            <v>15970</v>
          </cell>
          <cell r="P79">
            <v>14313</v>
          </cell>
          <cell r="Q79">
            <v>30283</v>
          </cell>
          <cell r="R79">
            <v>12233</v>
          </cell>
          <cell r="S79">
            <v>12633</v>
          </cell>
          <cell r="T79">
            <v>42149</v>
          </cell>
          <cell r="U79">
            <v>3</v>
          </cell>
          <cell r="V79">
            <v>1</v>
          </cell>
          <cell r="W79">
            <v>135</v>
          </cell>
          <cell r="X79">
            <v>8273</v>
          </cell>
          <cell r="Y79">
            <v>43412</v>
          </cell>
          <cell r="Z79">
            <v>51685</v>
          </cell>
          <cell r="AA79">
            <v>7080</v>
          </cell>
          <cell r="AB79">
            <v>35755</v>
          </cell>
          <cell r="AC79">
            <v>3898</v>
          </cell>
          <cell r="AD79">
            <v>46733</v>
          </cell>
          <cell r="AF79">
            <v>142</v>
          </cell>
          <cell r="AG79">
            <v>1</v>
          </cell>
          <cell r="AH79">
            <v>1</v>
          </cell>
          <cell r="AI79">
            <v>1</v>
          </cell>
          <cell r="AJ79">
            <v>42</v>
          </cell>
          <cell r="AK79">
            <v>126</v>
          </cell>
          <cell r="AL79" t="str">
            <v>N/A</v>
          </cell>
          <cell r="AM79">
            <v>12</v>
          </cell>
          <cell r="AN79">
            <v>3</v>
          </cell>
          <cell r="AP79" t="str">
            <v>Nyanza</v>
          </cell>
          <cell r="AR79" t="str">
            <v>Bondo</v>
          </cell>
          <cell r="AS79">
            <v>242</v>
          </cell>
          <cell r="AT79">
            <v>15</v>
          </cell>
          <cell r="AU79">
            <v>257</v>
          </cell>
          <cell r="AV79">
            <v>76292</v>
          </cell>
          <cell r="AW79">
            <v>8106</v>
          </cell>
          <cell r="AX79">
            <v>84398</v>
          </cell>
          <cell r="AY79">
            <v>381</v>
          </cell>
          <cell r="AZ79">
            <v>14180</v>
          </cell>
          <cell r="BA79">
            <v>98578</v>
          </cell>
          <cell r="BB79">
            <v>266763</v>
          </cell>
          <cell r="BC79">
            <v>45349.710000000006</v>
          </cell>
          <cell r="BD79">
            <v>69358.38</v>
          </cell>
        </row>
        <row r="80">
          <cell r="B80" t="str">
            <v>Rarieda</v>
          </cell>
          <cell r="C80" t="str">
            <v>Rarieda</v>
          </cell>
          <cell r="D80">
            <v>126</v>
          </cell>
          <cell r="E80">
            <v>999999</v>
          </cell>
          <cell r="F80">
            <v>156</v>
          </cell>
          <cell r="G80">
            <v>99999</v>
          </cell>
          <cell r="J80" t="str">
            <v>Rarieda</v>
          </cell>
          <cell r="K80">
            <v>131542</v>
          </cell>
          <cell r="L80">
            <v>4650</v>
          </cell>
          <cell r="M80">
            <v>21920</v>
          </cell>
          <cell r="N80">
            <v>17270</v>
          </cell>
          <cell r="O80">
            <v>19586</v>
          </cell>
          <cell r="P80">
            <v>18174</v>
          </cell>
          <cell r="Q80">
            <v>37760</v>
          </cell>
          <cell r="R80">
            <v>15420</v>
          </cell>
          <cell r="S80">
            <v>10425</v>
          </cell>
          <cell r="T80">
            <v>38554</v>
          </cell>
          <cell r="U80">
            <v>2</v>
          </cell>
          <cell r="V80">
            <v>1</v>
          </cell>
          <cell r="W80">
            <v>115</v>
          </cell>
          <cell r="X80">
            <v>8207</v>
          </cell>
          <cell r="Y80">
            <v>39142</v>
          </cell>
          <cell r="Z80">
            <v>47349</v>
          </cell>
          <cell r="AA80">
            <v>6834</v>
          </cell>
          <cell r="AB80">
            <v>32297</v>
          </cell>
          <cell r="AC80">
            <v>3977</v>
          </cell>
          <cell r="AD80">
            <v>43108</v>
          </cell>
          <cell r="AF80">
            <v>126</v>
          </cell>
          <cell r="AG80">
            <v>1</v>
          </cell>
          <cell r="AH80">
            <v>1</v>
          </cell>
          <cell r="AI80">
            <v>1</v>
          </cell>
          <cell r="AJ80">
            <v>39</v>
          </cell>
          <cell r="AK80">
            <v>117</v>
          </cell>
          <cell r="AL80" t="str">
            <v>N/A</v>
          </cell>
          <cell r="AM80">
            <v>11</v>
          </cell>
          <cell r="AN80">
            <v>3</v>
          </cell>
          <cell r="AP80" t="str">
            <v>Nyanza</v>
          </cell>
          <cell r="AR80" t="str">
            <v>Bondo</v>
          </cell>
          <cell r="AU80">
            <v>0</v>
          </cell>
          <cell r="AX80">
            <v>0</v>
          </cell>
          <cell r="BA80">
            <v>0</v>
          </cell>
          <cell r="BB80">
            <v>266763</v>
          </cell>
          <cell r="BC80">
            <v>45349.710000000006</v>
          </cell>
          <cell r="BD80">
            <v>69358.38</v>
          </cell>
        </row>
        <row r="81">
          <cell r="B81" t="str">
            <v>Rachuonyo</v>
          </cell>
          <cell r="C81" t="str">
            <v>Rachuonyo North</v>
          </cell>
          <cell r="D81">
            <v>175</v>
          </cell>
          <cell r="E81">
            <v>999999</v>
          </cell>
          <cell r="F81">
            <v>205</v>
          </cell>
          <cell r="G81">
            <v>99999</v>
          </cell>
          <cell r="J81" t="str">
            <v>Rachuonyo</v>
          </cell>
          <cell r="K81">
            <v>322303</v>
          </cell>
          <cell r="L81">
            <v>11467</v>
          </cell>
          <cell r="M81">
            <v>56636</v>
          </cell>
          <cell r="N81">
            <v>45169</v>
          </cell>
          <cell r="O81">
            <v>50910</v>
          </cell>
          <cell r="P81">
            <v>46791</v>
          </cell>
          <cell r="Q81">
            <v>97701</v>
          </cell>
          <cell r="R81">
            <v>38540</v>
          </cell>
          <cell r="S81">
            <v>34325</v>
          </cell>
          <cell r="T81">
            <v>113579</v>
          </cell>
          <cell r="U81">
            <v>4</v>
          </cell>
          <cell r="V81">
            <v>1</v>
          </cell>
          <cell r="W81">
            <v>385</v>
          </cell>
          <cell r="X81">
            <v>26328</v>
          </cell>
          <cell r="Y81">
            <v>109211</v>
          </cell>
          <cell r="Z81">
            <v>135539</v>
          </cell>
          <cell r="AA81">
            <v>21065</v>
          </cell>
          <cell r="AB81">
            <v>88404</v>
          </cell>
          <cell r="AC81">
            <v>11379</v>
          </cell>
          <cell r="AD81">
            <v>120848</v>
          </cell>
          <cell r="AF81">
            <v>404</v>
          </cell>
          <cell r="AG81">
            <v>1</v>
          </cell>
          <cell r="AH81">
            <v>1</v>
          </cell>
          <cell r="AI81">
            <v>1</v>
          </cell>
          <cell r="AJ81">
            <v>97</v>
          </cell>
          <cell r="AK81">
            <v>291</v>
          </cell>
          <cell r="AL81" t="str">
            <v>N/A</v>
          </cell>
          <cell r="AM81">
            <v>33</v>
          </cell>
          <cell r="AN81">
            <v>3</v>
          </cell>
          <cell r="AP81" t="str">
            <v>Nyanza</v>
          </cell>
          <cell r="AR81" t="str">
            <v>Rachuonyo</v>
          </cell>
          <cell r="AS81">
            <v>324</v>
          </cell>
          <cell r="AT81">
            <v>86</v>
          </cell>
          <cell r="AU81">
            <v>410</v>
          </cell>
          <cell r="AV81">
            <v>104440</v>
          </cell>
          <cell r="AW81">
            <v>11097</v>
          </cell>
          <cell r="AX81">
            <v>115537</v>
          </cell>
          <cell r="AY81">
            <v>471</v>
          </cell>
          <cell r="AZ81">
            <v>20587</v>
          </cell>
          <cell r="BA81">
            <v>136124</v>
          </cell>
          <cell r="BB81">
            <v>354912</v>
          </cell>
          <cell r="BC81">
            <v>60335.040000000001</v>
          </cell>
          <cell r="BD81">
            <v>92277.12000000001</v>
          </cell>
        </row>
        <row r="82">
          <cell r="B82" t="str">
            <v>Rachuonyo</v>
          </cell>
          <cell r="C82" t="str">
            <v>Rachuonyo South</v>
          </cell>
          <cell r="D82">
            <v>229</v>
          </cell>
          <cell r="E82">
            <v>999999</v>
          </cell>
          <cell r="F82">
            <v>265</v>
          </cell>
          <cell r="G82">
            <v>99999</v>
          </cell>
          <cell r="J82" t="str">
            <v>Rachuonyo</v>
          </cell>
          <cell r="K82">
            <v>322303</v>
          </cell>
          <cell r="L82">
            <v>11467</v>
          </cell>
          <cell r="M82">
            <v>56636</v>
          </cell>
          <cell r="N82">
            <v>45169</v>
          </cell>
          <cell r="O82">
            <v>50910</v>
          </cell>
          <cell r="P82">
            <v>46791</v>
          </cell>
          <cell r="Q82">
            <v>97701</v>
          </cell>
          <cell r="R82">
            <v>38540</v>
          </cell>
          <cell r="S82">
            <v>34325</v>
          </cell>
          <cell r="T82">
            <v>113579</v>
          </cell>
          <cell r="U82">
            <v>4</v>
          </cell>
          <cell r="V82">
            <v>1</v>
          </cell>
          <cell r="W82">
            <v>385</v>
          </cell>
          <cell r="X82">
            <v>26328</v>
          </cell>
          <cell r="Y82">
            <v>109211</v>
          </cell>
          <cell r="Z82">
            <v>135539</v>
          </cell>
          <cell r="AD82">
            <v>0</v>
          </cell>
          <cell r="AF82">
            <v>404</v>
          </cell>
          <cell r="AG82">
            <v>1</v>
          </cell>
          <cell r="AH82">
            <v>1</v>
          </cell>
          <cell r="AI82">
            <v>1</v>
          </cell>
          <cell r="AJ82">
            <v>97</v>
          </cell>
          <cell r="AK82">
            <v>291</v>
          </cell>
          <cell r="AL82" t="str">
            <v>N/A</v>
          </cell>
          <cell r="AM82">
            <v>33</v>
          </cell>
          <cell r="AN82">
            <v>3</v>
          </cell>
          <cell r="AP82" t="str">
            <v>Nyanza</v>
          </cell>
          <cell r="AR82" t="str">
            <v>Rachuonyo</v>
          </cell>
          <cell r="AU82">
            <v>0</v>
          </cell>
          <cell r="AX82">
            <v>0</v>
          </cell>
          <cell r="BA82">
            <v>0</v>
          </cell>
          <cell r="BB82">
            <v>354912</v>
          </cell>
          <cell r="BC82">
            <v>60335.040000000001</v>
          </cell>
          <cell r="BD82">
            <v>92277.12000000001</v>
          </cell>
        </row>
        <row r="83">
          <cell r="B83" t="str">
            <v>Nyando</v>
          </cell>
          <cell r="C83" t="str">
            <v>Nyakach</v>
          </cell>
          <cell r="D83">
            <v>156</v>
          </cell>
          <cell r="E83">
            <v>999999</v>
          </cell>
          <cell r="F83">
            <v>170</v>
          </cell>
          <cell r="G83">
            <v>99999</v>
          </cell>
          <cell r="J83" t="str">
            <v>Nyando</v>
          </cell>
          <cell r="K83">
            <v>239729</v>
          </cell>
          <cell r="L83">
            <v>8579</v>
          </cell>
          <cell r="M83">
            <v>41968</v>
          </cell>
          <cell r="N83">
            <v>33389</v>
          </cell>
          <cell r="O83">
            <v>36794</v>
          </cell>
          <cell r="P83">
            <v>34092</v>
          </cell>
          <cell r="Q83">
            <v>70886</v>
          </cell>
          <cell r="R83">
            <v>27812</v>
          </cell>
          <cell r="S83">
            <v>30403</v>
          </cell>
          <cell r="T83">
            <v>99125</v>
          </cell>
          <cell r="U83">
            <v>5</v>
          </cell>
          <cell r="V83">
            <v>1</v>
          </cell>
          <cell r="W83">
            <v>336</v>
          </cell>
          <cell r="X83">
            <v>23454</v>
          </cell>
          <cell r="Y83">
            <v>103720</v>
          </cell>
          <cell r="Z83">
            <v>127174</v>
          </cell>
          <cell r="AA83">
            <v>18897</v>
          </cell>
          <cell r="AB83">
            <v>86738</v>
          </cell>
          <cell r="AC83">
            <v>9247</v>
          </cell>
          <cell r="AD83">
            <v>114882</v>
          </cell>
          <cell r="AF83">
            <v>325</v>
          </cell>
          <cell r="AG83">
            <v>1</v>
          </cell>
          <cell r="AH83">
            <v>1</v>
          </cell>
          <cell r="AI83">
            <v>1</v>
          </cell>
          <cell r="AJ83">
            <v>29</v>
          </cell>
          <cell r="AK83">
            <v>87</v>
          </cell>
          <cell r="AL83" t="str">
            <v>N/A</v>
          </cell>
          <cell r="AM83">
            <v>26</v>
          </cell>
          <cell r="AN83">
            <v>3</v>
          </cell>
          <cell r="AP83" t="str">
            <v>Nyanza</v>
          </cell>
          <cell r="AR83" t="str">
            <v>Nyando</v>
          </cell>
          <cell r="AS83">
            <v>284</v>
          </cell>
          <cell r="AT83">
            <v>35</v>
          </cell>
          <cell r="AU83">
            <v>319</v>
          </cell>
          <cell r="AV83">
            <v>85905</v>
          </cell>
          <cell r="AW83">
            <v>9128</v>
          </cell>
          <cell r="AX83">
            <v>95033</v>
          </cell>
          <cell r="AY83">
            <v>412</v>
          </cell>
          <cell r="AZ83">
            <v>20026</v>
          </cell>
          <cell r="BA83">
            <v>115059</v>
          </cell>
          <cell r="BB83">
            <v>395767</v>
          </cell>
          <cell r="BC83">
            <v>67280.39</v>
          </cell>
          <cell r="BD83">
            <v>102899.42</v>
          </cell>
        </row>
        <row r="84">
          <cell r="B84" t="str">
            <v>Nyando</v>
          </cell>
          <cell r="C84" t="str">
            <v>Nyando</v>
          </cell>
          <cell r="D84">
            <v>57</v>
          </cell>
          <cell r="E84">
            <v>999999</v>
          </cell>
          <cell r="F84">
            <v>57</v>
          </cell>
          <cell r="G84">
            <v>99999</v>
          </cell>
          <cell r="J84" t="str">
            <v>Nyando</v>
          </cell>
          <cell r="K84">
            <v>239729</v>
          </cell>
          <cell r="L84">
            <v>8579</v>
          </cell>
          <cell r="M84">
            <v>41968</v>
          </cell>
          <cell r="N84">
            <v>33389</v>
          </cell>
          <cell r="O84">
            <v>36794</v>
          </cell>
          <cell r="P84">
            <v>34092</v>
          </cell>
          <cell r="Q84">
            <v>70886</v>
          </cell>
          <cell r="R84">
            <v>27812</v>
          </cell>
          <cell r="S84">
            <v>30403</v>
          </cell>
          <cell r="T84">
            <v>99125</v>
          </cell>
          <cell r="U84">
            <v>5</v>
          </cell>
          <cell r="V84">
            <v>1</v>
          </cell>
          <cell r="W84">
            <v>336</v>
          </cell>
          <cell r="X84">
            <v>23454</v>
          </cell>
          <cell r="Y84">
            <v>103720</v>
          </cell>
          <cell r="Z84">
            <v>127174</v>
          </cell>
          <cell r="AD84">
            <v>0</v>
          </cell>
          <cell r="AF84">
            <v>325</v>
          </cell>
          <cell r="AG84">
            <v>1</v>
          </cell>
          <cell r="AH84">
            <v>1</v>
          </cell>
          <cell r="AI84">
            <v>1</v>
          </cell>
          <cell r="AJ84">
            <v>29</v>
          </cell>
          <cell r="AK84">
            <v>87</v>
          </cell>
          <cell r="AL84" t="str">
            <v>N/A</v>
          </cell>
          <cell r="AM84">
            <v>26</v>
          </cell>
          <cell r="AN84">
            <v>3</v>
          </cell>
          <cell r="AP84" t="str">
            <v>Nyanza</v>
          </cell>
          <cell r="AR84" t="str">
            <v>Nyando</v>
          </cell>
          <cell r="AU84">
            <v>0</v>
          </cell>
          <cell r="AX84">
            <v>0</v>
          </cell>
          <cell r="BA84">
            <v>0</v>
          </cell>
          <cell r="BB84">
            <v>395767</v>
          </cell>
          <cell r="BC84">
            <v>67280.39</v>
          </cell>
          <cell r="BD84">
            <v>102899.42</v>
          </cell>
        </row>
        <row r="85">
          <cell r="B85" t="str">
            <v>Nyando</v>
          </cell>
          <cell r="C85" t="str">
            <v>Muhoroni</v>
          </cell>
          <cell r="D85">
            <v>112</v>
          </cell>
          <cell r="E85">
            <v>999999</v>
          </cell>
          <cell r="F85">
            <v>140</v>
          </cell>
          <cell r="G85">
            <v>99999</v>
          </cell>
          <cell r="J85" t="str">
            <v>Nyando</v>
          </cell>
          <cell r="K85">
            <v>239729</v>
          </cell>
          <cell r="L85">
            <v>8579</v>
          </cell>
          <cell r="M85">
            <v>41968</v>
          </cell>
          <cell r="N85">
            <v>33389</v>
          </cell>
          <cell r="O85">
            <v>36794</v>
          </cell>
          <cell r="P85">
            <v>34092</v>
          </cell>
          <cell r="Q85">
            <v>70886</v>
          </cell>
          <cell r="R85">
            <v>27812</v>
          </cell>
          <cell r="S85">
            <v>30403</v>
          </cell>
          <cell r="T85">
            <v>99125</v>
          </cell>
          <cell r="U85">
            <v>5</v>
          </cell>
          <cell r="V85">
            <v>1</v>
          </cell>
          <cell r="W85">
            <v>336</v>
          </cell>
          <cell r="X85">
            <v>23454</v>
          </cell>
          <cell r="Y85">
            <v>103720</v>
          </cell>
          <cell r="Z85">
            <v>127174</v>
          </cell>
          <cell r="AD85">
            <v>0</v>
          </cell>
          <cell r="AF85">
            <v>325</v>
          </cell>
          <cell r="AG85">
            <v>1</v>
          </cell>
          <cell r="AH85">
            <v>1</v>
          </cell>
          <cell r="AI85">
            <v>1</v>
          </cell>
          <cell r="AJ85">
            <v>29</v>
          </cell>
          <cell r="AK85">
            <v>87</v>
          </cell>
          <cell r="AL85" t="str">
            <v>N/A</v>
          </cell>
          <cell r="AM85">
            <v>26</v>
          </cell>
          <cell r="AN85">
            <v>3</v>
          </cell>
          <cell r="AP85" t="str">
            <v>Nyanza</v>
          </cell>
          <cell r="AR85" t="str">
            <v>Nyando</v>
          </cell>
          <cell r="AU85">
            <v>0</v>
          </cell>
          <cell r="AX85">
            <v>0</v>
          </cell>
          <cell r="BA85">
            <v>0</v>
          </cell>
          <cell r="BB85">
            <v>395767</v>
          </cell>
          <cell r="BC85">
            <v>67280.39</v>
          </cell>
          <cell r="BD85">
            <v>102899.42</v>
          </cell>
        </row>
        <row r="86">
          <cell r="B86" t="str">
            <v xml:space="preserve">Suba </v>
          </cell>
          <cell r="C86" t="str">
            <v>Suba</v>
          </cell>
          <cell r="D86">
            <v>109</v>
          </cell>
          <cell r="E86">
            <v>999999</v>
          </cell>
          <cell r="F86">
            <v>113</v>
          </cell>
          <cell r="G86">
            <v>99999</v>
          </cell>
          <cell r="J86" t="str">
            <v xml:space="preserve">Suba </v>
          </cell>
          <cell r="K86">
            <v>196113</v>
          </cell>
          <cell r="L86">
            <v>7724</v>
          </cell>
          <cell r="M86">
            <v>37067</v>
          </cell>
          <cell r="N86">
            <v>29343</v>
          </cell>
          <cell r="O86">
            <v>30671</v>
          </cell>
          <cell r="P86">
            <v>26046</v>
          </cell>
          <cell r="Q86">
            <v>56717</v>
          </cell>
          <cell r="R86">
            <v>21967</v>
          </cell>
          <cell r="S86">
            <v>20694</v>
          </cell>
          <cell r="T86">
            <v>60142</v>
          </cell>
          <cell r="U86">
            <v>4</v>
          </cell>
          <cell r="V86">
            <v>1</v>
          </cell>
          <cell r="W86">
            <v>225</v>
          </cell>
          <cell r="X86">
            <v>15133</v>
          </cell>
          <cell r="Y86">
            <v>55136</v>
          </cell>
          <cell r="Z86">
            <v>70269</v>
          </cell>
          <cell r="AA86">
            <v>11974</v>
          </cell>
          <cell r="AB86">
            <v>43255</v>
          </cell>
          <cell r="AC86">
            <v>4131</v>
          </cell>
          <cell r="AD86">
            <v>59360</v>
          </cell>
          <cell r="AF86">
            <v>219</v>
          </cell>
          <cell r="AG86">
            <v>1</v>
          </cell>
          <cell r="AH86">
            <v>1</v>
          </cell>
          <cell r="AI86">
            <v>1</v>
          </cell>
          <cell r="AJ86">
            <v>85</v>
          </cell>
          <cell r="AK86">
            <v>255</v>
          </cell>
          <cell r="AL86" t="str">
            <v>N/A</v>
          </cell>
          <cell r="AM86">
            <v>18</v>
          </cell>
          <cell r="AN86">
            <v>3</v>
          </cell>
          <cell r="AP86" t="str">
            <v>Nyanza</v>
          </cell>
          <cell r="AR86" t="str">
            <v>Suba</v>
          </cell>
          <cell r="AS86">
            <v>170</v>
          </cell>
          <cell r="AT86">
            <v>46</v>
          </cell>
          <cell r="AU86">
            <v>216</v>
          </cell>
          <cell r="AV86">
            <v>50128</v>
          </cell>
          <cell r="AW86">
            <v>5326</v>
          </cell>
          <cell r="AX86">
            <v>55454</v>
          </cell>
          <cell r="AY86">
            <v>274</v>
          </cell>
          <cell r="AZ86">
            <v>12119</v>
          </cell>
          <cell r="BA86">
            <v>67573</v>
          </cell>
          <cell r="BB86">
            <v>196906</v>
          </cell>
          <cell r="BC86">
            <v>33474.020000000004</v>
          </cell>
          <cell r="BD86">
            <v>51195.560000000005</v>
          </cell>
        </row>
        <row r="87">
          <cell r="B87" t="str">
            <v xml:space="preserve">Suba </v>
          </cell>
          <cell r="C87" t="str">
            <v>Mbita</v>
          </cell>
          <cell r="D87">
            <v>110</v>
          </cell>
          <cell r="E87">
            <v>999999</v>
          </cell>
          <cell r="F87">
            <v>165</v>
          </cell>
          <cell r="G87">
            <v>99999</v>
          </cell>
          <cell r="J87" t="str">
            <v xml:space="preserve">Suba </v>
          </cell>
          <cell r="K87">
            <v>196113</v>
          </cell>
          <cell r="L87">
            <v>7724</v>
          </cell>
          <cell r="M87">
            <v>37067</v>
          </cell>
          <cell r="N87">
            <v>29343</v>
          </cell>
          <cell r="O87">
            <v>30671</v>
          </cell>
          <cell r="P87">
            <v>26046</v>
          </cell>
          <cell r="Q87">
            <v>56717</v>
          </cell>
          <cell r="R87">
            <v>21967</v>
          </cell>
          <cell r="S87">
            <v>20694</v>
          </cell>
          <cell r="T87">
            <v>60142</v>
          </cell>
          <cell r="U87">
            <v>4</v>
          </cell>
          <cell r="V87">
            <v>1</v>
          </cell>
          <cell r="W87">
            <v>225</v>
          </cell>
          <cell r="X87">
            <v>15133</v>
          </cell>
          <cell r="Y87">
            <v>55136</v>
          </cell>
          <cell r="Z87">
            <v>70269</v>
          </cell>
          <cell r="AD87">
            <v>0</v>
          </cell>
          <cell r="AF87">
            <v>219</v>
          </cell>
          <cell r="AG87">
            <v>1</v>
          </cell>
          <cell r="AH87">
            <v>1</v>
          </cell>
          <cell r="AI87">
            <v>1</v>
          </cell>
          <cell r="AJ87">
            <v>85</v>
          </cell>
          <cell r="AK87">
            <v>255</v>
          </cell>
          <cell r="AL87" t="str">
            <v>N/A</v>
          </cell>
          <cell r="AM87">
            <v>18</v>
          </cell>
          <cell r="AN87">
            <v>3</v>
          </cell>
          <cell r="AP87" t="str">
            <v>Nyanza</v>
          </cell>
          <cell r="AR87" t="str">
            <v>Suba</v>
          </cell>
          <cell r="AU87">
            <v>0</v>
          </cell>
          <cell r="AX87">
            <v>0</v>
          </cell>
          <cell r="BA87">
            <v>0</v>
          </cell>
          <cell r="BB87">
            <v>196906</v>
          </cell>
          <cell r="BC87">
            <v>33474.020000000004</v>
          </cell>
          <cell r="BD87">
            <v>51195.560000000005</v>
          </cell>
        </row>
        <row r="88">
          <cell r="B88" t="str">
            <v>Homa Bay</v>
          </cell>
          <cell r="C88" t="str">
            <v>Homa Bay</v>
          </cell>
          <cell r="D88">
            <v>318</v>
          </cell>
          <cell r="E88">
            <v>999999</v>
          </cell>
          <cell r="F88">
            <v>354</v>
          </cell>
          <cell r="G88">
            <v>99999</v>
          </cell>
          <cell r="H88">
            <v>9</v>
          </cell>
          <cell r="I88">
            <v>4</v>
          </cell>
          <cell r="J88" t="str">
            <v>Homa Bay</v>
          </cell>
          <cell r="K88">
            <v>307327</v>
          </cell>
          <cell r="L88">
            <v>12361</v>
          </cell>
          <cell r="M88">
            <v>58245</v>
          </cell>
          <cell r="N88">
            <v>45884</v>
          </cell>
          <cell r="O88">
            <v>50029</v>
          </cell>
          <cell r="P88">
            <v>43949</v>
          </cell>
          <cell r="Q88">
            <v>93978</v>
          </cell>
          <cell r="R88">
            <v>34727</v>
          </cell>
          <cell r="S88">
            <v>34431</v>
          </cell>
          <cell r="T88">
            <v>107750</v>
          </cell>
          <cell r="U88">
            <v>6</v>
          </cell>
          <cell r="V88">
            <v>1</v>
          </cell>
          <cell r="W88">
            <v>361</v>
          </cell>
          <cell r="X88">
            <v>27445</v>
          </cell>
          <cell r="Y88">
            <v>113409</v>
          </cell>
          <cell r="Z88">
            <v>140854</v>
          </cell>
          <cell r="AA88">
            <v>21819</v>
          </cell>
          <cell r="AB88">
            <v>94131</v>
          </cell>
          <cell r="AC88">
            <v>15032</v>
          </cell>
          <cell r="AD88">
            <v>130982</v>
          </cell>
          <cell r="AF88">
            <v>373</v>
          </cell>
          <cell r="AG88">
            <v>1</v>
          </cell>
          <cell r="AH88">
            <v>1</v>
          </cell>
          <cell r="AJ88">
            <v>92</v>
          </cell>
          <cell r="AK88">
            <v>276</v>
          </cell>
          <cell r="AL88" t="str">
            <v>N/A</v>
          </cell>
          <cell r="AM88">
            <v>30</v>
          </cell>
          <cell r="AN88">
            <v>3</v>
          </cell>
          <cell r="AP88" t="str">
            <v>Nyanza</v>
          </cell>
          <cell r="AR88" t="str">
            <v>Homa Bay</v>
          </cell>
          <cell r="AS88">
            <v>312</v>
          </cell>
          <cell r="AT88">
            <v>62</v>
          </cell>
          <cell r="AU88">
            <v>374</v>
          </cell>
          <cell r="AV88">
            <v>101397</v>
          </cell>
          <cell r="AW88">
            <v>10774</v>
          </cell>
          <cell r="AX88">
            <v>112171</v>
          </cell>
          <cell r="AY88">
            <v>509</v>
          </cell>
          <cell r="AZ88">
            <v>14992</v>
          </cell>
          <cell r="BA88">
            <v>127163</v>
          </cell>
          <cell r="BB88">
            <v>357803</v>
          </cell>
          <cell r="BC88">
            <v>60826.51</v>
          </cell>
          <cell r="BD88">
            <v>93028.78</v>
          </cell>
        </row>
        <row r="89">
          <cell r="B89" t="str">
            <v>Homa Bay</v>
          </cell>
          <cell r="C89" t="str">
            <v>Ndhiwa</v>
          </cell>
          <cell r="D89">
            <v>55</v>
          </cell>
          <cell r="E89">
            <v>999999</v>
          </cell>
          <cell r="F89">
            <v>58</v>
          </cell>
          <cell r="G89">
            <v>99999</v>
          </cell>
          <cell r="J89" t="str">
            <v>Homa Bay</v>
          </cell>
          <cell r="K89">
            <v>307327</v>
          </cell>
          <cell r="L89">
            <v>12361</v>
          </cell>
          <cell r="M89">
            <v>58245</v>
          </cell>
          <cell r="N89">
            <v>45884</v>
          </cell>
          <cell r="O89">
            <v>50029</v>
          </cell>
          <cell r="P89">
            <v>43949</v>
          </cell>
          <cell r="Q89">
            <v>93978</v>
          </cell>
          <cell r="R89">
            <v>34727</v>
          </cell>
          <cell r="S89">
            <v>34431</v>
          </cell>
          <cell r="T89">
            <v>107750</v>
          </cell>
          <cell r="U89">
            <v>6</v>
          </cell>
          <cell r="V89">
            <v>1</v>
          </cell>
          <cell r="W89">
            <v>361</v>
          </cell>
          <cell r="X89">
            <v>27445</v>
          </cell>
          <cell r="Y89">
            <v>113409</v>
          </cell>
          <cell r="Z89">
            <v>140854</v>
          </cell>
          <cell r="AD89">
            <v>0</v>
          </cell>
          <cell r="AF89">
            <v>373</v>
          </cell>
          <cell r="AG89">
            <v>1</v>
          </cell>
          <cell r="AH89">
            <v>1</v>
          </cell>
          <cell r="AJ89">
            <v>92</v>
          </cell>
          <cell r="AK89">
            <v>276</v>
          </cell>
          <cell r="AL89" t="str">
            <v>N/A</v>
          </cell>
          <cell r="AM89">
            <v>30</v>
          </cell>
          <cell r="AN89">
            <v>3</v>
          </cell>
          <cell r="AP89" t="str">
            <v>Nyanza</v>
          </cell>
          <cell r="AR89" t="str">
            <v>Homa Bay</v>
          </cell>
          <cell r="AU89">
            <v>0</v>
          </cell>
          <cell r="AX89">
            <v>0</v>
          </cell>
          <cell r="BA89">
            <v>0</v>
          </cell>
          <cell r="BB89">
            <v>357803</v>
          </cell>
          <cell r="BC89">
            <v>60826.51</v>
          </cell>
          <cell r="BD89">
            <v>93028.78</v>
          </cell>
        </row>
        <row r="90">
          <cell r="B90" t="str">
            <v>Migori</v>
          </cell>
          <cell r="C90" t="str">
            <v>Migori</v>
          </cell>
          <cell r="D90">
            <v>155</v>
          </cell>
          <cell r="E90">
            <v>999999</v>
          </cell>
          <cell r="F90">
            <v>177</v>
          </cell>
          <cell r="G90">
            <v>99999</v>
          </cell>
          <cell r="J90" t="str">
            <v>Migori</v>
          </cell>
          <cell r="K90">
            <v>253409</v>
          </cell>
          <cell r="L90">
            <v>11482</v>
          </cell>
          <cell r="M90">
            <v>51677</v>
          </cell>
          <cell r="N90">
            <v>40195</v>
          </cell>
          <cell r="O90">
            <v>40884</v>
          </cell>
          <cell r="P90">
            <v>33892</v>
          </cell>
          <cell r="Q90">
            <v>74776</v>
          </cell>
          <cell r="R90">
            <v>27396</v>
          </cell>
          <cell r="S90">
            <v>31865</v>
          </cell>
          <cell r="T90">
            <v>95282</v>
          </cell>
          <cell r="U90">
            <v>5</v>
          </cell>
          <cell r="V90">
            <v>0</v>
          </cell>
          <cell r="W90" t="str">
            <v>N/A</v>
          </cell>
          <cell r="X90" t="str">
            <v>N/A</v>
          </cell>
          <cell r="Y90" t="str">
            <v>N/A</v>
          </cell>
          <cell r="Z90">
            <v>0</v>
          </cell>
          <cell r="AA90" t="str">
            <v>N/A</v>
          </cell>
          <cell r="AB90" t="str">
            <v>N/A</v>
          </cell>
          <cell r="AC90" t="str">
            <v>N/A</v>
          </cell>
          <cell r="AD90">
            <v>0</v>
          </cell>
          <cell r="AF90">
            <v>298</v>
          </cell>
          <cell r="AG90">
            <v>1</v>
          </cell>
          <cell r="AH90">
            <v>1</v>
          </cell>
          <cell r="AJ90">
            <v>78</v>
          </cell>
          <cell r="AK90">
            <v>234</v>
          </cell>
          <cell r="AL90" t="str">
            <v>N/A</v>
          </cell>
          <cell r="AM90">
            <v>24</v>
          </cell>
          <cell r="AN90">
            <v>3</v>
          </cell>
          <cell r="AP90" t="str">
            <v>Nyanza</v>
          </cell>
          <cell r="AR90" t="str">
            <v>Migori</v>
          </cell>
          <cell r="AS90">
            <v>407</v>
          </cell>
          <cell r="AT90">
            <v>180</v>
          </cell>
          <cell r="AU90">
            <v>587</v>
          </cell>
          <cell r="AV90">
            <v>171105</v>
          </cell>
          <cell r="AW90">
            <v>18181</v>
          </cell>
          <cell r="AX90">
            <v>189286</v>
          </cell>
          <cell r="AY90">
            <v>592</v>
          </cell>
          <cell r="AZ90">
            <v>35305</v>
          </cell>
          <cell r="BA90">
            <v>224591</v>
          </cell>
          <cell r="BB90">
            <v>659135</v>
          </cell>
          <cell r="BC90">
            <v>112052.95000000001</v>
          </cell>
          <cell r="BD90">
            <v>171375.1</v>
          </cell>
        </row>
        <row r="91">
          <cell r="B91" t="str">
            <v>Migori</v>
          </cell>
          <cell r="C91" t="str">
            <v>Nyatike</v>
          </cell>
          <cell r="D91">
            <v>143</v>
          </cell>
          <cell r="E91">
            <v>999999</v>
          </cell>
          <cell r="F91">
            <v>191</v>
          </cell>
          <cell r="G91">
            <v>99999</v>
          </cell>
          <cell r="J91" t="str">
            <v>Migori</v>
          </cell>
          <cell r="K91">
            <v>253409</v>
          </cell>
          <cell r="L91">
            <v>11482</v>
          </cell>
          <cell r="M91">
            <v>51677</v>
          </cell>
          <cell r="N91">
            <v>40195</v>
          </cell>
          <cell r="O91">
            <v>40884</v>
          </cell>
          <cell r="P91">
            <v>33892</v>
          </cell>
          <cell r="Q91">
            <v>74776</v>
          </cell>
          <cell r="R91">
            <v>27396</v>
          </cell>
          <cell r="S91">
            <v>31865</v>
          </cell>
          <cell r="T91">
            <v>95282</v>
          </cell>
          <cell r="U91">
            <v>5</v>
          </cell>
          <cell r="V91">
            <v>0</v>
          </cell>
          <cell r="W91" t="str">
            <v>N/A</v>
          </cell>
          <cell r="X91" t="str">
            <v>N/A</v>
          </cell>
          <cell r="Y91" t="str">
            <v>N/A</v>
          </cell>
          <cell r="Z91">
            <v>0</v>
          </cell>
          <cell r="AA91" t="str">
            <v>N/A</v>
          </cell>
          <cell r="AB91" t="str">
            <v>N/A</v>
          </cell>
          <cell r="AC91" t="str">
            <v>N/A</v>
          </cell>
          <cell r="AD91">
            <v>0</v>
          </cell>
          <cell r="AF91">
            <v>298</v>
          </cell>
          <cell r="AG91">
            <v>1</v>
          </cell>
          <cell r="AH91">
            <v>1</v>
          </cell>
          <cell r="AJ91">
            <v>78</v>
          </cell>
          <cell r="AK91">
            <v>234</v>
          </cell>
          <cell r="AL91" t="str">
            <v>N/A</v>
          </cell>
          <cell r="AM91">
            <v>24</v>
          </cell>
          <cell r="AN91">
            <v>3</v>
          </cell>
          <cell r="AP91" t="str">
            <v>Nyanza</v>
          </cell>
          <cell r="AR91" t="str">
            <v>Migori</v>
          </cell>
          <cell r="AU91">
            <v>0</v>
          </cell>
          <cell r="AX91">
            <v>0</v>
          </cell>
          <cell r="BA91">
            <v>0</v>
          </cell>
          <cell r="BB91">
            <v>659135</v>
          </cell>
          <cell r="BC91">
            <v>112052.95000000001</v>
          </cell>
          <cell r="BD91">
            <v>171375.1</v>
          </cell>
        </row>
        <row r="92">
          <cell r="B92" t="str">
            <v>Rongo</v>
          </cell>
          <cell r="C92" t="str">
            <v>Rongo</v>
          </cell>
          <cell r="D92">
            <v>201</v>
          </cell>
          <cell r="E92">
            <v>999999</v>
          </cell>
          <cell r="F92">
            <v>218</v>
          </cell>
          <cell r="G92">
            <v>99999</v>
          </cell>
          <cell r="J92" t="str">
            <v>Rongo</v>
          </cell>
          <cell r="K92">
            <v>134154</v>
          </cell>
          <cell r="L92">
            <v>5648</v>
          </cell>
          <cell r="M92">
            <v>26615</v>
          </cell>
          <cell r="N92">
            <v>20967</v>
          </cell>
          <cell r="O92">
            <v>21459</v>
          </cell>
          <cell r="P92">
            <v>18407</v>
          </cell>
          <cell r="Q92">
            <v>39866</v>
          </cell>
          <cell r="R92">
            <v>15394</v>
          </cell>
          <cell r="S92">
            <v>28489</v>
          </cell>
          <cell r="T92">
            <v>95492</v>
          </cell>
          <cell r="U92">
            <v>3</v>
          </cell>
          <cell r="V92">
            <v>0</v>
          </cell>
          <cell r="W92" t="str">
            <v>N/A</v>
          </cell>
          <cell r="X92" t="str">
            <v>N/A</v>
          </cell>
          <cell r="Y92" t="str">
            <v>N/A</v>
          </cell>
          <cell r="Z92">
            <v>0</v>
          </cell>
          <cell r="AA92" t="str">
            <v>N/A</v>
          </cell>
          <cell r="AB92" t="str">
            <v>N/A</v>
          </cell>
          <cell r="AC92" t="str">
            <v>N/A</v>
          </cell>
          <cell r="AD92">
            <v>0</v>
          </cell>
          <cell r="AF92">
            <v>285</v>
          </cell>
          <cell r="AG92">
            <v>1</v>
          </cell>
          <cell r="AH92">
            <v>1</v>
          </cell>
          <cell r="AJ92" t="str">
            <v>N/A</v>
          </cell>
          <cell r="AK92" t="str">
            <v>N/A</v>
          </cell>
          <cell r="AL92" t="str">
            <v>N/A</v>
          </cell>
          <cell r="AM92">
            <v>23</v>
          </cell>
          <cell r="AN92">
            <v>3</v>
          </cell>
          <cell r="AP92" t="str">
            <v>Nyanza</v>
          </cell>
          <cell r="AR92" t="str">
            <v>Migori</v>
          </cell>
          <cell r="AU92">
            <v>0</v>
          </cell>
          <cell r="AX92">
            <v>0</v>
          </cell>
          <cell r="BA92">
            <v>0</v>
          </cell>
          <cell r="BB92">
            <v>659135</v>
          </cell>
          <cell r="BC92">
            <v>112052.95000000001</v>
          </cell>
          <cell r="BD92">
            <v>171375.1</v>
          </cell>
        </row>
        <row r="93">
          <cell r="B93" t="str">
            <v>Rongo</v>
          </cell>
          <cell r="C93" t="str">
            <v>Uriri</v>
          </cell>
          <cell r="D93">
            <v>84</v>
          </cell>
          <cell r="E93">
            <v>999999</v>
          </cell>
          <cell r="F93">
            <v>101</v>
          </cell>
          <cell r="G93">
            <v>99999</v>
          </cell>
          <cell r="J93" t="str">
            <v>Rongo</v>
          </cell>
          <cell r="K93">
            <v>134154</v>
          </cell>
          <cell r="L93">
            <v>5648</v>
          </cell>
          <cell r="M93">
            <v>26615</v>
          </cell>
          <cell r="N93">
            <v>20967</v>
          </cell>
          <cell r="O93">
            <v>21459</v>
          </cell>
          <cell r="P93">
            <v>18407</v>
          </cell>
          <cell r="Q93">
            <v>39866</v>
          </cell>
          <cell r="R93">
            <v>15394</v>
          </cell>
          <cell r="S93">
            <v>28489</v>
          </cell>
          <cell r="T93">
            <v>95492</v>
          </cell>
          <cell r="U93">
            <v>3</v>
          </cell>
          <cell r="V93">
            <v>0</v>
          </cell>
          <cell r="W93" t="str">
            <v>N/A</v>
          </cell>
          <cell r="X93" t="str">
            <v>N/A</v>
          </cell>
          <cell r="Y93" t="str">
            <v>N/A</v>
          </cell>
          <cell r="Z93">
            <v>0</v>
          </cell>
          <cell r="AA93" t="str">
            <v>N/A</v>
          </cell>
          <cell r="AB93" t="str">
            <v>N/A</v>
          </cell>
          <cell r="AC93" t="str">
            <v>N/A</v>
          </cell>
          <cell r="AD93">
            <v>0</v>
          </cell>
          <cell r="AF93">
            <v>285</v>
          </cell>
          <cell r="AG93">
            <v>1</v>
          </cell>
          <cell r="AH93">
            <v>1</v>
          </cell>
          <cell r="AJ93" t="str">
            <v>N/A</v>
          </cell>
          <cell r="AK93" t="str">
            <v>N/A</v>
          </cell>
          <cell r="AL93" t="str">
            <v>N/A</v>
          </cell>
          <cell r="AM93">
            <v>23</v>
          </cell>
          <cell r="AN93">
            <v>3</v>
          </cell>
          <cell r="AP93" t="str">
            <v>Nyanza</v>
          </cell>
          <cell r="AR93" t="str">
            <v>Migori</v>
          </cell>
          <cell r="AU93">
            <v>0</v>
          </cell>
          <cell r="AX93">
            <v>0</v>
          </cell>
          <cell r="BA93">
            <v>0</v>
          </cell>
          <cell r="BB93">
            <v>659135</v>
          </cell>
          <cell r="BC93">
            <v>112052.95000000001</v>
          </cell>
          <cell r="BD93">
            <v>171375.1</v>
          </cell>
        </row>
        <row r="94">
          <cell r="B94" t="str">
            <v>Nyamira</v>
          </cell>
          <cell r="C94" t="str">
            <v>Nyamira</v>
          </cell>
          <cell r="D94">
            <v>143</v>
          </cell>
          <cell r="E94">
            <v>999999</v>
          </cell>
          <cell r="F94">
            <v>149</v>
          </cell>
          <cell r="G94">
            <v>99999</v>
          </cell>
          <cell r="J94" t="str">
            <v>Nyamira</v>
          </cell>
          <cell r="K94">
            <v>263201</v>
          </cell>
          <cell r="L94">
            <v>8743</v>
          </cell>
          <cell r="M94">
            <v>43362</v>
          </cell>
          <cell r="N94">
            <v>34619</v>
          </cell>
          <cell r="O94">
            <v>39195</v>
          </cell>
          <cell r="P94">
            <v>35139</v>
          </cell>
          <cell r="Q94">
            <v>74334</v>
          </cell>
          <cell r="R94">
            <v>30730</v>
          </cell>
          <cell r="S94">
            <v>21434</v>
          </cell>
          <cell r="T94">
            <v>90014</v>
          </cell>
          <cell r="U94">
            <v>4</v>
          </cell>
          <cell r="V94">
            <v>1</v>
          </cell>
          <cell r="W94">
            <v>377</v>
          </cell>
          <cell r="X94">
            <v>20077</v>
          </cell>
          <cell r="Y94">
            <v>105486</v>
          </cell>
          <cell r="Z94">
            <v>125563</v>
          </cell>
          <cell r="AA94">
            <v>17097</v>
          </cell>
          <cell r="AB94">
            <v>91753</v>
          </cell>
          <cell r="AC94">
            <v>20468</v>
          </cell>
          <cell r="AD94">
            <v>129318</v>
          </cell>
          <cell r="AF94">
            <v>311</v>
          </cell>
          <cell r="AG94">
            <v>1</v>
          </cell>
          <cell r="AH94">
            <v>1</v>
          </cell>
          <cell r="AJ94" t="str">
            <v>N/A</v>
          </cell>
          <cell r="AK94" t="str">
            <v>N/A</v>
          </cell>
          <cell r="AL94" t="str">
            <v>N/A</v>
          </cell>
          <cell r="AM94">
            <v>25</v>
          </cell>
          <cell r="AN94">
            <v>3</v>
          </cell>
          <cell r="AP94" t="str">
            <v>Nyanza</v>
          </cell>
          <cell r="AR94" t="str">
            <v>Nyamira</v>
          </cell>
          <cell r="AS94">
            <v>393</v>
          </cell>
          <cell r="AT94">
            <v>174</v>
          </cell>
          <cell r="AU94">
            <v>567</v>
          </cell>
          <cell r="AV94">
            <v>131084</v>
          </cell>
          <cell r="AW94">
            <v>13928</v>
          </cell>
          <cell r="AX94">
            <v>145012</v>
          </cell>
          <cell r="AY94">
            <v>538</v>
          </cell>
          <cell r="AZ94">
            <v>10993</v>
          </cell>
          <cell r="BA94">
            <v>156005</v>
          </cell>
          <cell r="BB94">
            <v>575602</v>
          </cell>
          <cell r="BC94">
            <v>97852.340000000011</v>
          </cell>
          <cell r="BD94">
            <v>149656.52000000002</v>
          </cell>
        </row>
        <row r="95">
          <cell r="B95" t="str">
            <v>Nyamira</v>
          </cell>
          <cell r="C95" t="str">
            <v>Nyamira North</v>
          </cell>
          <cell r="D95">
            <v>168</v>
          </cell>
          <cell r="E95">
            <v>999999</v>
          </cell>
          <cell r="F95">
            <v>154</v>
          </cell>
          <cell r="G95">
            <v>99999</v>
          </cell>
          <cell r="J95" t="str">
            <v>Nyamira</v>
          </cell>
          <cell r="K95">
            <v>263201</v>
          </cell>
          <cell r="L95">
            <v>8743</v>
          </cell>
          <cell r="M95">
            <v>43362</v>
          </cell>
          <cell r="N95">
            <v>34619</v>
          </cell>
          <cell r="O95">
            <v>39195</v>
          </cell>
          <cell r="P95">
            <v>35139</v>
          </cell>
          <cell r="Q95">
            <v>74334</v>
          </cell>
          <cell r="R95">
            <v>30730</v>
          </cell>
          <cell r="S95">
            <v>21434</v>
          </cell>
          <cell r="T95">
            <v>90014</v>
          </cell>
          <cell r="U95">
            <v>4</v>
          </cell>
          <cell r="V95">
            <v>1</v>
          </cell>
          <cell r="W95">
            <v>377</v>
          </cell>
          <cell r="X95">
            <v>20077</v>
          </cell>
          <cell r="Y95">
            <v>105486</v>
          </cell>
          <cell r="Z95">
            <v>125563</v>
          </cell>
          <cell r="AA95">
            <v>17097</v>
          </cell>
          <cell r="AB95">
            <v>91753</v>
          </cell>
          <cell r="AC95">
            <v>20468</v>
          </cell>
          <cell r="AD95">
            <v>129318</v>
          </cell>
          <cell r="AF95">
            <v>311</v>
          </cell>
          <cell r="AG95">
            <v>1</v>
          </cell>
          <cell r="AH95">
            <v>1</v>
          </cell>
          <cell r="AJ95" t="str">
            <v>N/A</v>
          </cell>
          <cell r="AK95" t="str">
            <v>N/A</v>
          </cell>
          <cell r="AL95" t="str">
            <v>N/A</v>
          </cell>
          <cell r="AM95">
            <v>25</v>
          </cell>
          <cell r="AN95">
            <v>3</v>
          </cell>
          <cell r="AP95" t="str">
            <v>Nyanza</v>
          </cell>
          <cell r="AR95" t="str">
            <v>Nyamira</v>
          </cell>
          <cell r="AU95">
            <v>0</v>
          </cell>
          <cell r="AX95">
            <v>0</v>
          </cell>
          <cell r="BA95">
            <v>0</v>
          </cell>
          <cell r="BB95">
            <v>575602</v>
          </cell>
          <cell r="BC95">
            <v>97852.340000000011</v>
          </cell>
          <cell r="BD95">
            <v>149656.52000000002</v>
          </cell>
        </row>
        <row r="96">
          <cell r="B96" t="str">
            <v>Borabu</v>
          </cell>
          <cell r="C96" t="str">
            <v>Borabu</v>
          </cell>
          <cell r="D96">
            <v>77</v>
          </cell>
          <cell r="E96">
            <v>999999</v>
          </cell>
          <cell r="F96">
            <v>81</v>
          </cell>
          <cell r="G96">
            <v>99999</v>
          </cell>
          <cell r="J96" t="str">
            <v>Borabu</v>
          </cell>
          <cell r="K96">
            <v>67612</v>
          </cell>
          <cell r="L96">
            <v>1994</v>
          </cell>
          <cell r="M96">
            <v>10169</v>
          </cell>
          <cell r="N96">
            <v>8175</v>
          </cell>
          <cell r="O96">
            <v>9795</v>
          </cell>
          <cell r="P96">
            <v>8678</v>
          </cell>
          <cell r="Q96">
            <v>18473</v>
          </cell>
          <cell r="R96">
            <v>7284</v>
          </cell>
          <cell r="S96">
            <v>5298</v>
          </cell>
          <cell r="T96">
            <v>17792</v>
          </cell>
          <cell r="U96">
            <v>1</v>
          </cell>
          <cell r="V96">
            <v>1</v>
          </cell>
          <cell r="W96">
            <v>377</v>
          </cell>
          <cell r="X96">
            <v>20077</v>
          </cell>
          <cell r="Y96">
            <v>105486</v>
          </cell>
          <cell r="Z96">
            <v>125563</v>
          </cell>
          <cell r="AA96">
            <v>17097</v>
          </cell>
          <cell r="AB96">
            <v>91753</v>
          </cell>
          <cell r="AC96">
            <v>20468</v>
          </cell>
          <cell r="AD96">
            <v>129318</v>
          </cell>
          <cell r="AF96">
            <v>77</v>
          </cell>
          <cell r="AG96">
            <v>1</v>
          </cell>
          <cell r="AH96">
            <v>1</v>
          </cell>
          <cell r="AJ96" t="str">
            <v>N/A</v>
          </cell>
          <cell r="AK96" t="str">
            <v>N/A</v>
          </cell>
          <cell r="AL96" t="str">
            <v>N/A</v>
          </cell>
          <cell r="AM96">
            <v>7</v>
          </cell>
          <cell r="AN96">
            <v>3</v>
          </cell>
          <cell r="AP96" t="str">
            <v>Nyanza</v>
          </cell>
          <cell r="AR96" t="str">
            <v>Nyamira</v>
          </cell>
          <cell r="AU96">
            <v>0</v>
          </cell>
          <cell r="AX96">
            <v>0</v>
          </cell>
          <cell r="BA96">
            <v>0</v>
          </cell>
          <cell r="BB96">
            <v>575602</v>
          </cell>
          <cell r="BC96">
            <v>97852.340000000011</v>
          </cell>
          <cell r="BD96">
            <v>149656.52000000002</v>
          </cell>
        </row>
        <row r="97">
          <cell r="B97" t="str">
            <v>Manga</v>
          </cell>
          <cell r="C97" t="str">
            <v>Manga</v>
          </cell>
          <cell r="D97">
            <v>99</v>
          </cell>
          <cell r="E97">
            <v>999999</v>
          </cell>
          <cell r="F97">
            <v>89</v>
          </cell>
          <cell r="G97">
            <v>99999</v>
          </cell>
          <cell r="J97" t="str">
            <v>Manga</v>
          </cell>
          <cell r="K97">
            <v>87859</v>
          </cell>
          <cell r="L97">
            <v>2799</v>
          </cell>
          <cell r="M97">
            <v>14447</v>
          </cell>
          <cell r="N97">
            <v>11648</v>
          </cell>
          <cell r="O97">
            <v>12446</v>
          </cell>
          <cell r="P97">
            <v>11377</v>
          </cell>
          <cell r="Q97">
            <v>23823</v>
          </cell>
          <cell r="R97">
            <v>10158</v>
          </cell>
          <cell r="S97">
            <v>5906</v>
          </cell>
          <cell r="T97">
            <v>22950</v>
          </cell>
          <cell r="U97">
            <v>1</v>
          </cell>
          <cell r="V97">
            <v>1</v>
          </cell>
          <cell r="W97">
            <v>377</v>
          </cell>
          <cell r="X97">
            <v>20077</v>
          </cell>
          <cell r="Y97">
            <v>105486</v>
          </cell>
          <cell r="Z97">
            <v>125563</v>
          </cell>
          <cell r="AA97">
            <v>17097</v>
          </cell>
          <cell r="AB97">
            <v>91753</v>
          </cell>
          <cell r="AC97">
            <v>20468</v>
          </cell>
          <cell r="AD97">
            <v>129318</v>
          </cell>
          <cell r="AF97">
            <v>99</v>
          </cell>
          <cell r="AG97">
            <v>1</v>
          </cell>
          <cell r="AH97">
            <v>1</v>
          </cell>
          <cell r="AJ97" t="str">
            <v>N/A</v>
          </cell>
          <cell r="AK97" t="str">
            <v>N/A</v>
          </cell>
          <cell r="AL97" t="str">
            <v>N/A</v>
          </cell>
          <cell r="AM97">
            <v>8</v>
          </cell>
          <cell r="AN97">
            <v>3</v>
          </cell>
          <cell r="AP97" t="str">
            <v>Nyanza</v>
          </cell>
          <cell r="AR97" t="str">
            <v>Nyamira</v>
          </cell>
          <cell r="AU97">
            <v>0</v>
          </cell>
          <cell r="AX97">
            <v>0</v>
          </cell>
          <cell r="BA97">
            <v>0</v>
          </cell>
          <cell r="BB97">
            <v>575602</v>
          </cell>
          <cell r="BC97">
            <v>97852.340000000011</v>
          </cell>
          <cell r="BD97">
            <v>149656.52000000002</v>
          </cell>
        </row>
        <row r="98">
          <cell r="B98" t="str">
            <v>AverageDistrict</v>
          </cell>
          <cell r="C98" t="str">
            <v>AverageDistrict</v>
          </cell>
          <cell r="D98">
            <v>110</v>
          </cell>
          <cell r="F98">
            <v>159</v>
          </cell>
          <cell r="H98">
            <v>4</v>
          </cell>
          <cell r="J98" t="str">
            <v>AverageDistrict</v>
          </cell>
          <cell r="K98">
            <v>250796.94505494504</v>
          </cell>
          <cell r="L98">
            <v>8912.0989010989015</v>
          </cell>
          <cell r="M98">
            <v>42655.582417582416</v>
          </cell>
          <cell r="N98">
            <v>33743.483516483517</v>
          </cell>
          <cell r="O98">
            <v>37938.087912087911</v>
          </cell>
          <cell r="P98">
            <v>33250.923076923078</v>
          </cell>
          <cell r="Q98">
            <v>71189.010989010989</v>
          </cell>
          <cell r="R98">
            <v>27825.615384615383</v>
          </cell>
          <cell r="S98">
            <v>20180.505494505494</v>
          </cell>
          <cell r="T98">
            <v>76987.296703296699</v>
          </cell>
          <cell r="U98">
            <v>4</v>
          </cell>
          <cell r="W98">
            <v>202.89830508474577</v>
          </cell>
          <cell r="Z98">
            <v>0</v>
          </cell>
          <cell r="AD98">
            <v>0</v>
          </cell>
          <cell r="AF98">
            <v>110</v>
          </cell>
          <cell r="AM98">
            <v>16</v>
          </cell>
          <cell r="AN98">
            <v>2</v>
          </cell>
          <cell r="AU98">
            <v>0</v>
          </cell>
          <cell r="AX98">
            <v>0</v>
          </cell>
          <cell r="BA98">
            <v>0</v>
          </cell>
          <cell r="BC98">
            <v>0</v>
          </cell>
          <cell r="BD98">
            <v>0</v>
          </cell>
        </row>
        <row r="99">
          <cell r="B99">
            <v>0</v>
          </cell>
          <cell r="N99">
            <v>0</v>
          </cell>
          <cell r="Q99">
            <v>0</v>
          </cell>
          <cell r="Z99">
            <v>0</v>
          </cell>
          <cell r="AD99">
            <v>0</v>
          </cell>
          <cell r="AU99">
            <v>0</v>
          </cell>
          <cell r="AX99">
            <v>0</v>
          </cell>
          <cell r="BA99">
            <v>0</v>
          </cell>
          <cell r="BC99">
            <v>0</v>
          </cell>
          <cell r="BD99">
            <v>0</v>
          </cell>
        </row>
        <row r="100">
          <cell r="B100">
            <v>0</v>
          </cell>
          <cell r="N100">
            <v>0</v>
          </cell>
          <cell r="Q100">
            <v>0</v>
          </cell>
          <cell r="Z100">
            <v>0</v>
          </cell>
          <cell r="AD100">
            <v>0</v>
          </cell>
          <cell r="AU100">
            <v>0</v>
          </cell>
          <cell r="AX100">
            <v>0</v>
          </cell>
          <cell r="BA100">
            <v>0</v>
          </cell>
          <cell r="BD100">
            <v>0</v>
          </cell>
        </row>
        <row r="101">
          <cell r="B101">
            <v>0</v>
          </cell>
          <cell r="N101">
            <v>0</v>
          </cell>
          <cell r="Q101">
            <v>0</v>
          </cell>
          <cell r="Z101">
            <v>0</v>
          </cell>
          <cell r="AD101">
            <v>0</v>
          </cell>
          <cell r="AU101">
            <v>0</v>
          </cell>
          <cell r="AX101">
            <v>0</v>
          </cell>
          <cell r="BA101">
            <v>0</v>
          </cell>
          <cell r="BC101">
            <v>0</v>
          </cell>
          <cell r="BD101">
            <v>0</v>
          </cell>
        </row>
        <row r="102">
          <cell r="B102">
            <v>0</v>
          </cell>
          <cell r="N102">
            <v>0</v>
          </cell>
          <cell r="Q102">
            <v>0</v>
          </cell>
          <cell r="Z102">
            <v>0</v>
          </cell>
          <cell r="AD102">
            <v>0</v>
          </cell>
          <cell r="AU102">
            <v>0</v>
          </cell>
          <cell r="AX102">
            <v>0</v>
          </cell>
          <cell r="BA102">
            <v>0</v>
          </cell>
          <cell r="BC102">
            <v>0</v>
          </cell>
          <cell r="BD102">
            <v>0</v>
          </cell>
        </row>
        <row r="103">
          <cell r="B103">
            <v>0</v>
          </cell>
          <cell r="N103">
            <v>0</v>
          </cell>
          <cell r="Q103">
            <v>0</v>
          </cell>
          <cell r="Z103">
            <v>0</v>
          </cell>
          <cell r="AD103">
            <v>0</v>
          </cell>
          <cell r="AU103">
            <v>0</v>
          </cell>
          <cell r="AX103">
            <v>0</v>
          </cell>
          <cell r="BA103">
            <v>0</v>
          </cell>
          <cell r="BC103">
            <v>0</v>
          </cell>
          <cell r="BD103">
            <v>0</v>
          </cell>
        </row>
        <row r="104">
          <cell r="B104">
            <v>0</v>
          </cell>
          <cell r="N104">
            <v>0</v>
          </cell>
          <cell r="Q104">
            <v>0</v>
          </cell>
          <cell r="Z104">
            <v>0</v>
          </cell>
          <cell r="AD104">
            <v>0</v>
          </cell>
          <cell r="AU104">
            <v>0</v>
          </cell>
          <cell r="AX104">
            <v>0</v>
          </cell>
          <cell r="BA104">
            <v>0</v>
          </cell>
          <cell r="BC104">
            <v>0</v>
          </cell>
          <cell r="BD104">
            <v>0</v>
          </cell>
        </row>
        <row r="105">
          <cell r="B105">
            <v>0</v>
          </cell>
          <cell r="N105">
            <v>0</v>
          </cell>
          <cell r="Q105">
            <v>0</v>
          </cell>
          <cell r="Z105">
            <v>0</v>
          </cell>
          <cell r="AD105">
            <v>0</v>
          </cell>
          <cell r="AU105">
            <v>0</v>
          </cell>
          <cell r="AX105">
            <v>0</v>
          </cell>
          <cell r="BA105">
            <v>0</v>
          </cell>
          <cell r="BC105">
            <v>0</v>
          </cell>
          <cell r="BD105">
            <v>0</v>
          </cell>
        </row>
        <row r="106">
          <cell r="B106">
            <v>0</v>
          </cell>
          <cell r="N106">
            <v>0</v>
          </cell>
          <cell r="Q106">
            <v>0</v>
          </cell>
          <cell r="Z106">
            <v>0</v>
          </cell>
          <cell r="AD106">
            <v>0</v>
          </cell>
          <cell r="AU106">
            <v>0</v>
          </cell>
          <cell r="AX106">
            <v>0</v>
          </cell>
          <cell r="BA106">
            <v>0</v>
          </cell>
          <cell r="BC106">
            <v>0</v>
          </cell>
          <cell r="BD106">
            <v>0</v>
          </cell>
        </row>
        <row r="107">
          <cell r="B107">
            <v>0</v>
          </cell>
          <cell r="N107">
            <v>0</v>
          </cell>
          <cell r="Q107">
            <v>0</v>
          </cell>
          <cell r="Z107">
            <v>0</v>
          </cell>
          <cell r="AD107">
            <v>0</v>
          </cell>
          <cell r="AU107">
            <v>0</v>
          </cell>
          <cell r="AX107">
            <v>0</v>
          </cell>
          <cell r="BA107">
            <v>0</v>
          </cell>
          <cell r="BC107">
            <v>0</v>
          </cell>
          <cell r="BD107">
            <v>0</v>
          </cell>
        </row>
        <row r="108">
          <cell r="B108">
            <v>0</v>
          </cell>
          <cell r="N108">
            <v>0</v>
          </cell>
          <cell r="Q108">
            <v>0</v>
          </cell>
          <cell r="Z108">
            <v>0</v>
          </cell>
          <cell r="AD108">
            <v>0</v>
          </cell>
          <cell r="AU108">
            <v>0</v>
          </cell>
          <cell r="AX108">
            <v>0</v>
          </cell>
          <cell r="BA108">
            <v>0</v>
          </cell>
          <cell r="BC108">
            <v>0</v>
          </cell>
          <cell r="BD108">
            <v>0</v>
          </cell>
        </row>
        <row r="109">
          <cell r="B109">
            <v>0</v>
          </cell>
          <cell r="N109">
            <v>0</v>
          </cell>
          <cell r="Q109">
            <v>0</v>
          </cell>
          <cell r="Z109">
            <v>0</v>
          </cell>
          <cell r="AD109">
            <v>0</v>
          </cell>
          <cell r="AU109">
            <v>0</v>
          </cell>
          <cell r="AX109">
            <v>0</v>
          </cell>
          <cell r="BA109">
            <v>0</v>
          </cell>
          <cell r="BC109">
            <v>0</v>
          </cell>
          <cell r="BD109">
            <v>0</v>
          </cell>
        </row>
        <row r="110">
          <cell r="B110">
            <v>0</v>
          </cell>
          <cell r="N110">
            <v>0</v>
          </cell>
          <cell r="Q110">
            <v>0</v>
          </cell>
          <cell r="Z110">
            <v>0</v>
          </cell>
          <cell r="AD110">
            <v>0</v>
          </cell>
          <cell r="AU110">
            <v>0</v>
          </cell>
          <cell r="AX110">
            <v>0</v>
          </cell>
          <cell r="BA110">
            <v>0</v>
          </cell>
          <cell r="BC110">
            <v>0</v>
          </cell>
          <cell r="BD110">
            <v>0</v>
          </cell>
        </row>
        <row r="111">
          <cell r="B111">
            <v>0</v>
          </cell>
          <cell r="N111">
            <v>0</v>
          </cell>
          <cell r="Q111">
            <v>0</v>
          </cell>
          <cell r="Z111">
            <v>0</v>
          </cell>
          <cell r="AD111">
            <v>0</v>
          </cell>
          <cell r="AU111">
            <v>0</v>
          </cell>
          <cell r="AX111">
            <v>0</v>
          </cell>
          <cell r="BA111">
            <v>0</v>
          </cell>
          <cell r="BC111">
            <v>0</v>
          </cell>
          <cell r="BD111">
            <v>0</v>
          </cell>
        </row>
        <row r="112">
          <cell r="B112">
            <v>0</v>
          </cell>
          <cell r="N112">
            <v>0</v>
          </cell>
          <cell r="Q112">
            <v>0</v>
          </cell>
          <cell r="Z112">
            <v>0</v>
          </cell>
          <cell r="AD112">
            <v>0</v>
          </cell>
          <cell r="AU112">
            <v>0</v>
          </cell>
          <cell r="AX112">
            <v>0</v>
          </cell>
          <cell r="BA112">
            <v>0</v>
          </cell>
          <cell r="BC112">
            <v>0</v>
          </cell>
          <cell r="BD112">
            <v>0</v>
          </cell>
        </row>
        <row r="113">
          <cell r="B113">
            <v>0</v>
          </cell>
          <cell r="N113">
            <v>0</v>
          </cell>
          <cell r="Q113">
            <v>0</v>
          </cell>
          <cell r="Z113">
            <v>0</v>
          </cell>
          <cell r="AD113">
            <v>0</v>
          </cell>
          <cell r="AU113">
            <v>0</v>
          </cell>
          <cell r="AX113">
            <v>0</v>
          </cell>
          <cell r="BA113">
            <v>0</v>
          </cell>
          <cell r="BC113">
            <v>0</v>
          </cell>
          <cell r="BD113">
            <v>0</v>
          </cell>
        </row>
        <row r="114">
          <cell r="B114">
            <v>0</v>
          </cell>
          <cell r="N114">
            <v>0</v>
          </cell>
          <cell r="Q114">
            <v>0</v>
          </cell>
          <cell r="Z114">
            <v>0</v>
          </cell>
          <cell r="AD114">
            <v>0</v>
          </cell>
          <cell r="AU114">
            <v>0</v>
          </cell>
          <cell r="AX114">
            <v>0</v>
          </cell>
          <cell r="BA114">
            <v>0</v>
          </cell>
          <cell r="BC114">
            <v>0</v>
          </cell>
          <cell r="BD114">
            <v>0</v>
          </cell>
        </row>
        <row r="115">
          <cell r="B115">
            <v>0</v>
          </cell>
          <cell r="N115">
            <v>0</v>
          </cell>
          <cell r="Q115">
            <v>0</v>
          </cell>
          <cell r="Z115">
            <v>0</v>
          </cell>
          <cell r="AD115">
            <v>0</v>
          </cell>
          <cell r="AU115">
            <v>0</v>
          </cell>
          <cell r="AX115">
            <v>0</v>
          </cell>
          <cell r="BA115">
            <v>0</v>
          </cell>
          <cell r="BC115">
            <v>0</v>
          </cell>
          <cell r="BD115">
            <v>0</v>
          </cell>
        </row>
        <row r="116">
          <cell r="B116">
            <v>0</v>
          </cell>
          <cell r="N116">
            <v>0</v>
          </cell>
          <cell r="Q116">
            <v>0</v>
          </cell>
          <cell r="Z116">
            <v>0</v>
          </cell>
          <cell r="AD116">
            <v>0</v>
          </cell>
          <cell r="AU116">
            <v>0</v>
          </cell>
          <cell r="AX116">
            <v>0</v>
          </cell>
          <cell r="BA116">
            <v>0</v>
          </cell>
          <cell r="BC116">
            <v>0</v>
          </cell>
          <cell r="BD116">
            <v>0</v>
          </cell>
        </row>
        <row r="117">
          <cell r="B117">
            <v>0</v>
          </cell>
          <cell r="N117">
            <v>0</v>
          </cell>
          <cell r="Q117">
            <v>0</v>
          </cell>
          <cell r="Z117">
            <v>0</v>
          </cell>
          <cell r="AD117">
            <v>0</v>
          </cell>
          <cell r="AU117">
            <v>0</v>
          </cell>
          <cell r="AX117">
            <v>0</v>
          </cell>
          <cell r="BA117">
            <v>0</v>
          </cell>
          <cell r="BC117">
            <v>0</v>
          </cell>
          <cell r="BD117">
            <v>0</v>
          </cell>
        </row>
        <row r="118">
          <cell r="B118">
            <v>0</v>
          </cell>
          <cell r="N118">
            <v>0</v>
          </cell>
          <cell r="Q118">
            <v>0</v>
          </cell>
          <cell r="Z118">
            <v>0</v>
          </cell>
          <cell r="AD118">
            <v>0</v>
          </cell>
          <cell r="AU118">
            <v>0</v>
          </cell>
          <cell r="AX118">
            <v>0</v>
          </cell>
          <cell r="BA118">
            <v>0</v>
          </cell>
          <cell r="BC118">
            <v>0</v>
          </cell>
          <cell r="BD118">
            <v>0</v>
          </cell>
        </row>
        <row r="119">
          <cell r="B119">
            <v>0</v>
          </cell>
          <cell r="N119">
            <v>0</v>
          </cell>
          <cell r="Q119">
            <v>0</v>
          </cell>
          <cell r="Z119">
            <v>0</v>
          </cell>
          <cell r="AD119">
            <v>0</v>
          </cell>
          <cell r="AU119">
            <v>0</v>
          </cell>
          <cell r="AX119">
            <v>0</v>
          </cell>
          <cell r="BA119">
            <v>0</v>
          </cell>
          <cell r="BC119">
            <v>0</v>
          </cell>
          <cell r="BD119">
            <v>0</v>
          </cell>
        </row>
        <row r="120">
          <cell r="B120">
            <v>0</v>
          </cell>
          <cell r="N120">
            <v>0</v>
          </cell>
          <cell r="Q120">
            <v>0</v>
          </cell>
          <cell r="Z120">
            <v>0</v>
          </cell>
          <cell r="AD120">
            <v>0</v>
          </cell>
          <cell r="AU120">
            <v>0</v>
          </cell>
          <cell r="AX120">
            <v>0</v>
          </cell>
          <cell r="BA120">
            <v>0</v>
          </cell>
          <cell r="BC120">
            <v>0</v>
          </cell>
          <cell r="BD120">
            <v>0</v>
          </cell>
        </row>
        <row r="121">
          <cell r="B121">
            <v>0</v>
          </cell>
          <cell r="N121">
            <v>0</v>
          </cell>
          <cell r="Q121">
            <v>0</v>
          </cell>
          <cell r="Z121">
            <v>0</v>
          </cell>
          <cell r="AD121">
            <v>0</v>
          </cell>
          <cell r="AU121">
            <v>0</v>
          </cell>
          <cell r="AX121">
            <v>0</v>
          </cell>
          <cell r="BA121">
            <v>0</v>
          </cell>
          <cell r="BC121">
            <v>0</v>
          </cell>
          <cell r="BD121">
            <v>0</v>
          </cell>
        </row>
        <row r="122">
          <cell r="B122">
            <v>0</v>
          </cell>
          <cell r="N122">
            <v>0</v>
          </cell>
          <cell r="Q122">
            <v>0</v>
          </cell>
          <cell r="Z122">
            <v>0</v>
          </cell>
          <cell r="AD122">
            <v>0</v>
          </cell>
          <cell r="AU122">
            <v>0</v>
          </cell>
          <cell r="AX122">
            <v>0</v>
          </cell>
          <cell r="BA122">
            <v>0</v>
          </cell>
          <cell r="BC122">
            <v>0</v>
          </cell>
          <cell r="BD122">
            <v>0</v>
          </cell>
        </row>
        <row r="123">
          <cell r="B123">
            <v>0</v>
          </cell>
          <cell r="N123">
            <v>0</v>
          </cell>
          <cell r="Q123">
            <v>0</v>
          </cell>
          <cell r="Z123">
            <v>0</v>
          </cell>
          <cell r="AD123">
            <v>0</v>
          </cell>
          <cell r="AU123">
            <v>0</v>
          </cell>
          <cell r="AX123">
            <v>0</v>
          </cell>
          <cell r="BA123">
            <v>0</v>
          </cell>
          <cell r="BC123">
            <v>0</v>
          </cell>
          <cell r="BD123">
            <v>0</v>
          </cell>
        </row>
        <row r="124">
          <cell r="B124">
            <v>0</v>
          </cell>
          <cell r="N124">
            <v>0</v>
          </cell>
          <cell r="Q124">
            <v>0</v>
          </cell>
          <cell r="Z124">
            <v>0</v>
          </cell>
          <cell r="AD124">
            <v>0</v>
          </cell>
          <cell r="AU124">
            <v>0</v>
          </cell>
          <cell r="AX124">
            <v>0</v>
          </cell>
          <cell r="BA124">
            <v>0</v>
          </cell>
          <cell r="BC124">
            <v>0</v>
          </cell>
          <cell r="BD124">
            <v>0</v>
          </cell>
        </row>
        <row r="125">
          <cell r="B125">
            <v>0</v>
          </cell>
          <cell r="N125">
            <v>0</v>
          </cell>
          <cell r="Q125">
            <v>0</v>
          </cell>
          <cell r="Z125">
            <v>0</v>
          </cell>
          <cell r="AD125">
            <v>0</v>
          </cell>
          <cell r="AU125">
            <v>0</v>
          </cell>
          <cell r="AX125">
            <v>0</v>
          </cell>
          <cell r="BA125">
            <v>0</v>
          </cell>
          <cell r="BC125">
            <v>0</v>
          </cell>
          <cell r="BD125">
            <v>0</v>
          </cell>
        </row>
        <row r="126">
          <cell r="B126">
            <v>0</v>
          </cell>
          <cell r="N126">
            <v>0</v>
          </cell>
          <cell r="Q126">
            <v>0</v>
          </cell>
          <cell r="Z126">
            <v>0</v>
          </cell>
          <cell r="AD126">
            <v>0</v>
          </cell>
          <cell r="AU126">
            <v>0</v>
          </cell>
          <cell r="AX126">
            <v>0</v>
          </cell>
          <cell r="BA126">
            <v>0</v>
          </cell>
          <cell r="BC126">
            <v>0</v>
          </cell>
          <cell r="BD126">
            <v>0</v>
          </cell>
        </row>
        <row r="127">
          <cell r="B127">
            <v>0</v>
          </cell>
          <cell r="N127">
            <v>0</v>
          </cell>
          <cell r="Q127">
            <v>0</v>
          </cell>
          <cell r="Z127">
            <v>0</v>
          </cell>
          <cell r="AD127">
            <v>0</v>
          </cell>
          <cell r="AU127">
            <v>0</v>
          </cell>
          <cell r="AX127">
            <v>0</v>
          </cell>
          <cell r="BA127">
            <v>0</v>
          </cell>
          <cell r="BC127">
            <v>0</v>
          </cell>
          <cell r="BD127">
            <v>0</v>
          </cell>
        </row>
        <row r="128">
          <cell r="B128">
            <v>0</v>
          </cell>
          <cell r="N128">
            <v>0</v>
          </cell>
          <cell r="Q128">
            <v>0</v>
          </cell>
          <cell r="Z128">
            <v>0</v>
          </cell>
          <cell r="AD128">
            <v>0</v>
          </cell>
          <cell r="AU128">
            <v>0</v>
          </cell>
          <cell r="AX128">
            <v>0</v>
          </cell>
          <cell r="BA128">
            <v>0</v>
          </cell>
          <cell r="BC128">
            <v>0</v>
          </cell>
          <cell r="BD128">
            <v>0</v>
          </cell>
        </row>
        <row r="129">
          <cell r="B129">
            <v>0</v>
          </cell>
          <cell r="N129">
            <v>0</v>
          </cell>
          <cell r="Q129">
            <v>0</v>
          </cell>
          <cell r="Z129">
            <v>0</v>
          </cell>
          <cell r="AD129">
            <v>0</v>
          </cell>
          <cell r="AU129">
            <v>0</v>
          </cell>
          <cell r="AX129">
            <v>0</v>
          </cell>
          <cell r="BA129">
            <v>0</v>
          </cell>
          <cell r="BC129">
            <v>0</v>
          </cell>
          <cell r="BD129">
            <v>0</v>
          </cell>
        </row>
        <row r="130">
          <cell r="B130">
            <v>0</v>
          </cell>
          <cell r="N130">
            <v>0</v>
          </cell>
          <cell r="Q130">
            <v>0</v>
          </cell>
          <cell r="Z130">
            <v>0</v>
          </cell>
          <cell r="AD130">
            <v>0</v>
          </cell>
          <cell r="AU130">
            <v>0</v>
          </cell>
          <cell r="AX130">
            <v>0</v>
          </cell>
          <cell r="BA130">
            <v>0</v>
          </cell>
          <cell r="BC130">
            <v>0</v>
          </cell>
          <cell r="BD130">
            <v>0</v>
          </cell>
        </row>
        <row r="131">
          <cell r="B131">
            <v>0</v>
          </cell>
          <cell r="N131">
            <v>0</v>
          </cell>
          <cell r="Q131">
            <v>0</v>
          </cell>
          <cell r="Z131">
            <v>0</v>
          </cell>
          <cell r="AD131">
            <v>0</v>
          </cell>
          <cell r="AU131">
            <v>0</v>
          </cell>
          <cell r="AX131">
            <v>0</v>
          </cell>
          <cell r="BA131">
            <v>0</v>
          </cell>
          <cell r="BC131">
            <v>0</v>
          </cell>
          <cell r="BD131">
            <v>0</v>
          </cell>
        </row>
        <row r="132">
          <cell r="B132">
            <v>0</v>
          </cell>
          <cell r="N132">
            <v>0</v>
          </cell>
          <cell r="Q132">
            <v>0</v>
          </cell>
          <cell r="Z132">
            <v>0</v>
          </cell>
          <cell r="AD132">
            <v>0</v>
          </cell>
          <cell r="AU132">
            <v>0</v>
          </cell>
          <cell r="AX132">
            <v>0</v>
          </cell>
          <cell r="BA132">
            <v>0</v>
          </cell>
          <cell r="BC132">
            <v>0</v>
          </cell>
          <cell r="BD132">
            <v>0</v>
          </cell>
        </row>
        <row r="133">
          <cell r="B133">
            <v>0</v>
          </cell>
          <cell r="N133">
            <v>0</v>
          </cell>
          <cell r="Q133">
            <v>0</v>
          </cell>
          <cell r="Z133">
            <v>0</v>
          </cell>
          <cell r="AD133">
            <v>0</v>
          </cell>
          <cell r="AU133">
            <v>0</v>
          </cell>
          <cell r="AX133">
            <v>0</v>
          </cell>
          <cell r="BA133">
            <v>0</v>
          </cell>
          <cell r="BC133">
            <v>0</v>
          </cell>
          <cell r="BD133">
            <v>0</v>
          </cell>
        </row>
        <row r="134">
          <cell r="B134">
            <v>0</v>
          </cell>
          <cell r="N134">
            <v>0</v>
          </cell>
          <cell r="Q134">
            <v>0</v>
          </cell>
          <cell r="Z134">
            <v>0</v>
          </cell>
          <cell r="AD134">
            <v>0</v>
          </cell>
          <cell r="AU134">
            <v>0</v>
          </cell>
          <cell r="AX134">
            <v>0</v>
          </cell>
          <cell r="BA134">
            <v>0</v>
          </cell>
          <cell r="BC134">
            <v>0</v>
          </cell>
          <cell r="BD134">
            <v>0</v>
          </cell>
        </row>
        <row r="135">
          <cell r="B135">
            <v>0</v>
          </cell>
          <cell r="N135">
            <v>0</v>
          </cell>
          <cell r="Q135">
            <v>0</v>
          </cell>
          <cell r="Z135">
            <v>0</v>
          </cell>
          <cell r="AD135">
            <v>0</v>
          </cell>
          <cell r="AU135">
            <v>0</v>
          </cell>
          <cell r="AX135">
            <v>0</v>
          </cell>
          <cell r="BA135">
            <v>0</v>
          </cell>
          <cell r="BC135">
            <v>0</v>
          </cell>
          <cell r="BD135">
            <v>0</v>
          </cell>
        </row>
        <row r="136">
          <cell r="B136">
            <v>0</v>
          </cell>
          <cell r="N136">
            <v>0</v>
          </cell>
          <cell r="Q136">
            <v>0</v>
          </cell>
          <cell r="Z136">
            <v>0</v>
          </cell>
          <cell r="AD136">
            <v>0</v>
          </cell>
          <cell r="AU136">
            <v>0</v>
          </cell>
          <cell r="AX136">
            <v>0</v>
          </cell>
          <cell r="BA136">
            <v>0</v>
          </cell>
          <cell r="BC136">
            <v>0</v>
          </cell>
          <cell r="BD136">
            <v>0</v>
          </cell>
        </row>
        <row r="137">
          <cell r="B137">
            <v>0</v>
          </cell>
          <cell r="N137">
            <v>0</v>
          </cell>
          <cell r="Q137">
            <v>0</v>
          </cell>
          <cell r="Z137">
            <v>0</v>
          </cell>
          <cell r="AD137">
            <v>0</v>
          </cell>
          <cell r="AU137">
            <v>0</v>
          </cell>
          <cell r="AX137">
            <v>0</v>
          </cell>
          <cell r="BA137">
            <v>0</v>
          </cell>
          <cell r="BC137">
            <v>0</v>
          </cell>
          <cell r="BD137">
            <v>0</v>
          </cell>
        </row>
        <row r="138">
          <cell r="B138">
            <v>0</v>
          </cell>
          <cell r="N138">
            <v>0</v>
          </cell>
          <cell r="Q138">
            <v>0</v>
          </cell>
          <cell r="Z138">
            <v>0</v>
          </cell>
          <cell r="AD138">
            <v>0</v>
          </cell>
          <cell r="AU138">
            <v>0</v>
          </cell>
          <cell r="AX138">
            <v>0</v>
          </cell>
          <cell r="BA138">
            <v>0</v>
          </cell>
          <cell r="BC138">
            <v>0</v>
          </cell>
          <cell r="BD138">
            <v>0</v>
          </cell>
        </row>
        <row r="139">
          <cell r="B139">
            <v>0</v>
          </cell>
          <cell r="N139">
            <v>0</v>
          </cell>
          <cell r="Q139">
            <v>0</v>
          </cell>
          <cell r="Z139">
            <v>0</v>
          </cell>
          <cell r="AD139">
            <v>0</v>
          </cell>
          <cell r="AU139">
            <v>0</v>
          </cell>
          <cell r="AX139">
            <v>0</v>
          </cell>
          <cell r="BA139">
            <v>0</v>
          </cell>
          <cell r="BC139">
            <v>0</v>
          </cell>
          <cell r="BD139">
            <v>0</v>
          </cell>
        </row>
        <row r="140">
          <cell r="B140">
            <v>0</v>
          </cell>
          <cell r="N140">
            <v>0</v>
          </cell>
          <cell r="Q140">
            <v>0</v>
          </cell>
          <cell r="Z140">
            <v>0</v>
          </cell>
          <cell r="AD140">
            <v>0</v>
          </cell>
          <cell r="AU140">
            <v>0</v>
          </cell>
          <cell r="AX140">
            <v>0</v>
          </cell>
          <cell r="BA140">
            <v>0</v>
          </cell>
          <cell r="BC140">
            <v>0</v>
          </cell>
          <cell r="BD140">
            <v>0</v>
          </cell>
        </row>
        <row r="141">
          <cell r="B141">
            <v>0</v>
          </cell>
          <cell r="N141">
            <v>0</v>
          </cell>
          <cell r="Q141">
            <v>0</v>
          </cell>
          <cell r="Z141">
            <v>0</v>
          </cell>
          <cell r="AD141">
            <v>0</v>
          </cell>
          <cell r="AU141">
            <v>0</v>
          </cell>
          <cell r="AX141">
            <v>0</v>
          </cell>
          <cell r="BA141">
            <v>0</v>
          </cell>
          <cell r="BC141">
            <v>0</v>
          </cell>
          <cell r="BD141">
            <v>0</v>
          </cell>
        </row>
        <row r="142">
          <cell r="B142">
            <v>0</v>
          </cell>
          <cell r="N142">
            <v>0</v>
          </cell>
          <cell r="Q142">
            <v>0</v>
          </cell>
          <cell r="Z142">
            <v>0</v>
          </cell>
          <cell r="AD142">
            <v>0</v>
          </cell>
          <cell r="AU142">
            <v>0</v>
          </cell>
          <cell r="AX142">
            <v>0</v>
          </cell>
          <cell r="BA142">
            <v>0</v>
          </cell>
          <cell r="BC142">
            <v>0</v>
          </cell>
          <cell r="BD142">
            <v>0</v>
          </cell>
        </row>
        <row r="143">
          <cell r="B143">
            <v>0</v>
          </cell>
          <cell r="N143">
            <v>0</v>
          </cell>
          <cell r="Q143">
            <v>0</v>
          </cell>
          <cell r="Z143">
            <v>0</v>
          </cell>
          <cell r="AD143">
            <v>0</v>
          </cell>
          <cell r="AU143">
            <v>0</v>
          </cell>
          <cell r="AX143">
            <v>0</v>
          </cell>
          <cell r="BA143">
            <v>0</v>
          </cell>
          <cell r="BC143">
            <v>0</v>
          </cell>
          <cell r="BD143">
            <v>0</v>
          </cell>
        </row>
        <row r="144">
          <cell r="B144">
            <v>0</v>
          </cell>
          <cell r="N144">
            <v>0</v>
          </cell>
          <cell r="Q144">
            <v>0</v>
          </cell>
          <cell r="Z144">
            <v>0</v>
          </cell>
          <cell r="AD144">
            <v>0</v>
          </cell>
          <cell r="AU144">
            <v>0</v>
          </cell>
          <cell r="AX144">
            <v>0</v>
          </cell>
          <cell r="BA144">
            <v>0</v>
          </cell>
          <cell r="BC144">
            <v>0</v>
          </cell>
          <cell r="BD144">
            <v>0</v>
          </cell>
        </row>
        <row r="145">
          <cell r="B145">
            <v>0</v>
          </cell>
          <cell r="N145">
            <v>0</v>
          </cell>
          <cell r="Q145">
            <v>0</v>
          </cell>
          <cell r="Z145">
            <v>0</v>
          </cell>
          <cell r="AD145">
            <v>0</v>
          </cell>
          <cell r="AU145">
            <v>0</v>
          </cell>
          <cell r="AX145">
            <v>0</v>
          </cell>
          <cell r="BA145">
            <v>0</v>
          </cell>
          <cell r="BC145">
            <v>0</v>
          </cell>
          <cell r="BD145">
            <v>0</v>
          </cell>
        </row>
        <row r="146">
          <cell r="B146">
            <v>0</v>
          </cell>
          <cell r="N146">
            <v>0</v>
          </cell>
          <cell r="Q146">
            <v>0</v>
          </cell>
          <cell r="Z146">
            <v>0</v>
          </cell>
          <cell r="AD146">
            <v>0</v>
          </cell>
          <cell r="AU146">
            <v>0</v>
          </cell>
          <cell r="AX146">
            <v>0</v>
          </cell>
          <cell r="BA146">
            <v>0</v>
          </cell>
          <cell r="BC146">
            <v>0</v>
          </cell>
          <cell r="BD146">
            <v>0</v>
          </cell>
        </row>
        <row r="147">
          <cell r="B147">
            <v>0</v>
          </cell>
          <cell r="N147">
            <v>0</v>
          </cell>
          <cell r="Q147">
            <v>0</v>
          </cell>
          <cell r="Z147">
            <v>0</v>
          </cell>
          <cell r="AD147">
            <v>0</v>
          </cell>
          <cell r="AU147">
            <v>0</v>
          </cell>
          <cell r="AX147">
            <v>0</v>
          </cell>
          <cell r="BA147">
            <v>0</v>
          </cell>
          <cell r="BC147">
            <v>0</v>
          </cell>
          <cell r="BD147">
            <v>0</v>
          </cell>
        </row>
        <row r="148">
          <cell r="B148">
            <v>0</v>
          </cell>
          <cell r="N148">
            <v>0</v>
          </cell>
          <cell r="Q148">
            <v>0</v>
          </cell>
          <cell r="Z148">
            <v>0</v>
          </cell>
          <cell r="AD148">
            <v>0</v>
          </cell>
          <cell r="AU148">
            <v>0</v>
          </cell>
          <cell r="AX148">
            <v>0</v>
          </cell>
          <cell r="BA148">
            <v>0</v>
          </cell>
          <cell r="BC148">
            <v>0</v>
          </cell>
          <cell r="BD148">
            <v>0</v>
          </cell>
        </row>
        <row r="149">
          <cell r="B149">
            <v>0</v>
          </cell>
          <cell r="N149">
            <v>0</v>
          </cell>
          <cell r="Q149">
            <v>0</v>
          </cell>
          <cell r="Z149">
            <v>0</v>
          </cell>
          <cell r="AD149">
            <v>0</v>
          </cell>
          <cell r="AU149">
            <v>0</v>
          </cell>
          <cell r="AX149">
            <v>0</v>
          </cell>
          <cell r="BA149">
            <v>0</v>
          </cell>
          <cell r="BC149">
            <v>0</v>
          </cell>
          <cell r="BD149">
            <v>0</v>
          </cell>
        </row>
        <row r="150">
          <cell r="B150">
            <v>0</v>
          </cell>
          <cell r="N150">
            <v>0</v>
          </cell>
          <cell r="Q150">
            <v>0</v>
          </cell>
          <cell r="Z150">
            <v>0</v>
          </cell>
          <cell r="AD150">
            <v>0</v>
          </cell>
          <cell r="AU150">
            <v>0</v>
          </cell>
          <cell r="AX150">
            <v>0</v>
          </cell>
          <cell r="BA150">
            <v>0</v>
          </cell>
          <cell r="BC150">
            <v>0</v>
          </cell>
          <cell r="BD150">
            <v>0</v>
          </cell>
        </row>
        <row r="151">
          <cell r="B151">
            <v>0</v>
          </cell>
          <cell r="N151">
            <v>0</v>
          </cell>
          <cell r="Q151">
            <v>0</v>
          </cell>
          <cell r="Z151">
            <v>0</v>
          </cell>
          <cell r="AD151">
            <v>0</v>
          </cell>
          <cell r="AU151">
            <v>0</v>
          </cell>
          <cell r="AX151">
            <v>0</v>
          </cell>
          <cell r="BA151">
            <v>0</v>
          </cell>
          <cell r="BC151">
            <v>0</v>
          </cell>
          <cell r="BD151">
            <v>0</v>
          </cell>
        </row>
        <row r="152">
          <cell r="B152">
            <v>0</v>
          </cell>
          <cell r="N152">
            <v>0</v>
          </cell>
          <cell r="Q152">
            <v>0</v>
          </cell>
          <cell r="Z152">
            <v>0</v>
          </cell>
          <cell r="AD152">
            <v>0</v>
          </cell>
          <cell r="AU152">
            <v>0</v>
          </cell>
          <cell r="AX152">
            <v>0</v>
          </cell>
          <cell r="BA152">
            <v>0</v>
          </cell>
          <cell r="BC152">
            <v>0</v>
          </cell>
          <cell r="BD152">
            <v>0</v>
          </cell>
        </row>
        <row r="153">
          <cell r="B153">
            <v>0</v>
          </cell>
          <cell r="N153">
            <v>0</v>
          </cell>
          <cell r="Q153">
            <v>0</v>
          </cell>
          <cell r="Z153">
            <v>0</v>
          </cell>
          <cell r="AD153">
            <v>0</v>
          </cell>
          <cell r="AU153">
            <v>0</v>
          </cell>
          <cell r="AX153">
            <v>0</v>
          </cell>
          <cell r="BA153">
            <v>0</v>
          </cell>
          <cell r="BC153">
            <v>0</v>
          </cell>
          <cell r="BD153">
            <v>0</v>
          </cell>
        </row>
        <row r="154">
          <cell r="B154">
            <v>0</v>
          </cell>
          <cell r="N154">
            <v>0</v>
          </cell>
          <cell r="Q154">
            <v>0</v>
          </cell>
          <cell r="Z154">
            <v>0</v>
          </cell>
          <cell r="AD154">
            <v>0</v>
          </cell>
          <cell r="AU154">
            <v>0</v>
          </cell>
          <cell r="AX154">
            <v>0</v>
          </cell>
          <cell r="BA154">
            <v>0</v>
          </cell>
          <cell r="BC154">
            <v>0</v>
          </cell>
          <cell r="BD154">
            <v>0</v>
          </cell>
        </row>
        <row r="155">
          <cell r="B155">
            <v>0</v>
          </cell>
          <cell r="N155">
            <v>0</v>
          </cell>
          <cell r="Q155">
            <v>0</v>
          </cell>
          <cell r="Z155">
            <v>0</v>
          </cell>
          <cell r="AD155">
            <v>0</v>
          </cell>
          <cell r="AU155">
            <v>0</v>
          </cell>
          <cell r="AX155">
            <v>0</v>
          </cell>
          <cell r="BA155">
            <v>0</v>
          </cell>
          <cell r="BC155">
            <v>0</v>
          </cell>
          <cell r="BD155">
            <v>0</v>
          </cell>
        </row>
        <row r="156">
          <cell r="B156">
            <v>0</v>
          </cell>
          <cell r="N156">
            <v>0</v>
          </cell>
          <cell r="Q156">
            <v>0</v>
          </cell>
          <cell r="Z156">
            <v>0</v>
          </cell>
          <cell r="AD156">
            <v>0</v>
          </cell>
          <cell r="AU156">
            <v>0</v>
          </cell>
          <cell r="AX156">
            <v>0</v>
          </cell>
          <cell r="BA156">
            <v>0</v>
          </cell>
          <cell r="BC156">
            <v>0</v>
          </cell>
          <cell r="BD156">
            <v>0</v>
          </cell>
        </row>
        <row r="157">
          <cell r="B157">
            <v>0</v>
          </cell>
          <cell r="N157">
            <v>0</v>
          </cell>
          <cell r="Q157">
            <v>0</v>
          </cell>
          <cell r="Z157">
            <v>0</v>
          </cell>
          <cell r="AD157">
            <v>0</v>
          </cell>
          <cell r="AU157">
            <v>0</v>
          </cell>
          <cell r="AX157">
            <v>0</v>
          </cell>
          <cell r="BA157">
            <v>0</v>
          </cell>
          <cell r="BC157">
            <v>0</v>
          </cell>
          <cell r="BD157">
            <v>0</v>
          </cell>
        </row>
        <row r="158">
          <cell r="B158">
            <v>0</v>
          </cell>
          <cell r="N158">
            <v>0</v>
          </cell>
          <cell r="Q158">
            <v>0</v>
          </cell>
          <cell r="Z158">
            <v>0</v>
          </cell>
          <cell r="AD158">
            <v>0</v>
          </cell>
          <cell r="AU158">
            <v>0</v>
          </cell>
          <cell r="AX158">
            <v>0</v>
          </cell>
          <cell r="BA158">
            <v>0</v>
          </cell>
          <cell r="BC158">
            <v>0</v>
          </cell>
          <cell r="BD158">
            <v>0</v>
          </cell>
        </row>
        <row r="159">
          <cell r="B159">
            <v>0</v>
          </cell>
          <cell r="N159">
            <v>0</v>
          </cell>
          <cell r="Q159">
            <v>0</v>
          </cell>
          <cell r="Z159">
            <v>0</v>
          </cell>
          <cell r="AD159">
            <v>0</v>
          </cell>
          <cell r="AU159">
            <v>0</v>
          </cell>
          <cell r="AX159">
            <v>0</v>
          </cell>
          <cell r="BA159">
            <v>0</v>
          </cell>
          <cell r="BC159">
            <v>0</v>
          </cell>
          <cell r="BD159">
            <v>0</v>
          </cell>
        </row>
        <row r="160">
          <cell r="B160">
            <v>0</v>
          </cell>
          <cell r="N160">
            <v>0</v>
          </cell>
          <cell r="Q160">
            <v>0</v>
          </cell>
          <cell r="Z160">
            <v>0</v>
          </cell>
          <cell r="AD160">
            <v>0</v>
          </cell>
          <cell r="AU160">
            <v>0</v>
          </cell>
          <cell r="AX160">
            <v>0</v>
          </cell>
          <cell r="BA160">
            <v>0</v>
          </cell>
          <cell r="BC160">
            <v>0</v>
          </cell>
          <cell r="BD160">
            <v>0</v>
          </cell>
        </row>
        <row r="161">
          <cell r="B161">
            <v>0</v>
          </cell>
          <cell r="N161">
            <v>0</v>
          </cell>
          <cell r="Q161">
            <v>0</v>
          </cell>
          <cell r="Z161">
            <v>0</v>
          </cell>
          <cell r="AD161">
            <v>0</v>
          </cell>
          <cell r="AU161">
            <v>0</v>
          </cell>
          <cell r="AX161">
            <v>0</v>
          </cell>
          <cell r="BA161">
            <v>0</v>
          </cell>
          <cell r="BC161">
            <v>0</v>
          </cell>
          <cell r="BD161">
            <v>0</v>
          </cell>
        </row>
        <row r="162">
          <cell r="B162">
            <v>0</v>
          </cell>
          <cell r="N162">
            <v>0</v>
          </cell>
          <cell r="Q162">
            <v>0</v>
          </cell>
          <cell r="Z162">
            <v>0</v>
          </cell>
          <cell r="AD162">
            <v>0</v>
          </cell>
          <cell r="AU162">
            <v>0</v>
          </cell>
          <cell r="AX162">
            <v>0</v>
          </cell>
          <cell r="BA162">
            <v>0</v>
          </cell>
          <cell r="BC162">
            <v>0</v>
          </cell>
          <cell r="BD162">
            <v>0</v>
          </cell>
        </row>
        <row r="163">
          <cell r="B163">
            <v>0</v>
          </cell>
          <cell r="N163">
            <v>0</v>
          </cell>
          <cell r="Q163">
            <v>0</v>
          </cell>
          <cell r="Z163">
            <v>0</v>
          </cell>
          <cell r="AD163">
            <v>0</v>
          </cell>
          <cell r="AU163">
            <v>0</v>
          </cell>
          <cell r="AX163">
            <v>0</v>
          </cell>
          <cell r="BA163">
            <v>0</v>
          </cell>
          <cell r="BC163">
            <v>0</v>
          </cell>
          <cell r="BD163">
            <v>0</v>
          </cell>
        </row>
        <row r="164">
          <cell r="B164">
            <v>0</v>
          </cell>
          <cell r="N164">
            <v>0</v>
          </cell>
          <cell r="Q164">
            <v>0</v>
          </cell>
          <cell r="Z164">
            <v>0</v>
          </cell>
          <cell r="AD164">
            <v>0</v>
          </cell>
          <cell r="AU164">
            <v>0</v>
          </cell>
          <cell r="AX164">
            <v>0</v>
          </cell>
          <cell r="BA164">
            <v>0</v>
          </cell>
          <cell r="BC164">
            <v>0</v>
          </cell>
          <cell r="BD164">
            <v>0</v>
          </cell>
        </row>
        <row r="165">
          <cell r="B165">
            <v>0</v>
          </cell>
          <cell r="N165">
            <v>0</v>
          </cell>
          <cell r="Q165">
            <v>0</v>
          </cell>
          <cell r="Z165">
            <v>0</v>
          </cell>
          <cell r="AD165">
            <v>0</v>
          </cell>
          <cell r="AU165">
            <v>0</v>
          </cell>
          <cell r="AX165">
            <v>0</v>
          </cell>
          <cell r="BA165">
            <v>0</v>
          </cell>
          <cell r="BC165">
            <v>0</v>
          </cell>
          <cell r="BD165">
            <v>0</v>
          </cell>
        </row>
        <row r="166">
          <cell r="B166">
            <v>0</v>
          </cell>
          <cell r="N166">
            <v>0</v>
          </cell>
          <cell r="Q166">
            <v>0</v>
          </cell>
          <cell r="Z166">
            <v>0</v>
          </cell>
          <cell r="AD166">
            <v>0</v>
          </cell>
          <cell r="AU166">
            <v>0</v>
          </cell>
          <cell r="AX166">
            <v>0</v>
          </cell>
          <cell r="BA166">
            <v>0</v>
          </cell>
          <cell r="BC166">
            <v>0</v>
          </cell>
          <cell r="BD166">
            <v>0</v>
          </cell>
        </row>
        <row r="167">
          <cell r="B167">
            <v>0</v>
          </cell>
          <cell r="N167">
            <v>0</v>
          </cell>
          <cell r="Q167">
            <v>0</v>
          </cell>
          <cell r="Z167">
            <v>0</v>
          </cell>
          <cell r="AD167">
            <v>0</v>
          </cell>
          <cell r="AU167">
            <v>0</v>
          </cell>
          <cell r="AX167">
            <v>0</v>
          </cell>
          <cell r="BA167">
            <v>0</v>
          </cell>
          <cell r="BC167">
            <v>0</v>
          </cell>
          <cell r="BD167">
            <v>0</v>
          </cell>
        </row>
        <row r="168">
          <cell r="B168">
            <v>0</v>
          </cell>
          <cell r="N168">
            <v>0</v>
          </cell>
          <cell r="Q168">
            <v>0</v>
          </cell>
          <cell r="Z168">
            <v>0</v>
          </cell>
          <cell r="AD168">
            <v>0</v>
          </cell>
          <cell r="AU168">
            <v>0</v>
          </cell>
          <cell r="AX168">
            <v>0</v>
          </cell>
          <cell r="BA168">
            <v>0</v>
          </cell>
          <cell r="BC168">
            <v>0</v>
          </cell>
          <cell r="BD168">
            <v>0</v>
          </cell>
        </row>
        <row r="169">
          <cell r="B169">
            <v>0</v>
          </cell>
          <cell r="N169">
            <v>0</v>
          </cell>
          <cell r="Q169">
            <v>0</v>
          </cell>
          <cell r="Z169">
            <v>0</v>
          </cell>
          <cell r="AD169">
            <v>0</v>
          </cell>
          <cell r="AU169">
            <v>0</v>
          </cell>
          <cell r="AX169">
            <v>0</v>
          </cell>
          <cell r="BA169">
            <v>0</v>
          </cell>
          <cell r="BC169">
            <v>0</v>
          </cell>
          <cell r="BD169">
            <v>0</v>
          </cell>
        </row>
        <row r="170">
          <cell r="B170">
            <v>0</v>
          </cell>
          <cell r="N170">
            <v>0</v>
          </cell>
          <cell r="Q170">
            <v>0</v>
          </cell>
          <cell r="Z170">
            <v>0</v>
          </cell>
          <cell r="AD170">
            <v>0</v>
          </cell>
          <cell r="AU170">
            <v>0</v>
          </cell>
          <cell r="AX170">
            <v>0</v>
          </cell>
          <cell r="BA170">
            <v>0</v>
          </cell>
          <cell r="BC170">
            <v>0</v>
          </cell>
          <cell r="BD170">
            <v>0</v>
          </cell>
        </row>
        <row r="171">
          <cell r="B171">
            <v>0</v>
          </cell>
          <cell r="N171">
            <v>0</v>
          </cell>
          <cell r="Q171">
            <v>0</v>
          </cell>
          <cell r="Z171">
            <v>0</v>
          </cell>
          <cell r="AD171">
            <v>0</v>
          </cell>
          <cell r="AU171">
            <v>0</v>
          </cell>
          <cell r="AX171">
            <v>0</v>
          </cell>
          <cell r="BA171">
            <v>0</v>
          </cell>
          <cell r="BC171">
            <v>0</v>
          </cell>
          <cell r="BD171">
            <v>0</v>
          </cell>
        </row>
        <row r="172">
          <cell r="B172">
            <v>0</v>
          </cell>
          <cell r="N172">
            <v>0</v>
          </cell>
          <cell r="Q172">
            <v>0</v>
          </cell>
          <cell r="Z172">
            <v>0</v>
          </cell>
          <cell r="AD172">
            <v>0</v>
          </cell>
          <cell r="AU172">
            <v>0</v>
          </cell>
          <cell r="AX172">
            <v>0</v>
          </cell>
          <cell r="BA172">
            <v>0</v>
          </cell>
          <cell r="BC172">
            <v>0</v>
          </cell>
          <cell r="BD172">
            <v>0</v>
          </cell>
        </row>
        <row r="173">
          <cell r="B173">
            <v>0</v>
          </cell>
          <cell r="N173">
            <v>0</v>
          </cell>
          <cell r="Q173">
            <v>0</v>
          </cell>
          <cell r="Z173">
            <v>0</v>
          </cell>
          <cell r="AD173">
            <v>0</v>
          </cell>
          <cell r="AU173">
            <v>0</v>
          </cell>
          <cell r="AX173">
            <v>0</v>
          </cell>
          <cell r="BA173">
            <v>0</v>
          </cell>
          <cell r="BC173">
            <v>0</v>
          </cell>
          <cell r="BD173">
            <v>0</v>
          </cell>
        </row>
        <row r="174">
          <cell r="B174">
            <v>0</v>
          </cell>
          <cell r="N174">
            <v>0</v>
          </cell>
          <cell r="Q174">
            <v>0</v>
          </cell>
          <cell r="Z174">
            <v>0</v>
          </cell>
          <cell r="AD174">
            <v>0</v>
          </cell>
          <cell r="AU174">
            <v>0</v>
          </cell>
          <cell r="AX174">
            <v>0</v>
          </cell>
          <cell r="BA174">
            <v>0</v>
          </cell>
          <cell r="BC174">
            <v>0</v>
          </cell>
          <cell r="BD174">
            <v>0</v>
          </cell>
        </row>
        <row r="175">
          <cell r="B175">
            <v>0</v>
          </cell>
          <cell r="N175">
            <v>0</v>
          </cell>
          <cell r="Q175">
            <v>0</v>
          </cell>
          <cell r="Z175">
            <v>0</v>
          </cell>
          <cell r="AD175">
            <v>0</v>
          </cell>
          <cell r="AU175">
            <v>0</v>
          </cell>
          <cell r="AX175">
            <v>0</v>
          </cell>
          <cell r="BA175">
            <v>0</v>
          </cell>
          <cell r="BC175">
            <v>0</v>
          </cell>
          <cell r="BD175">
            <v>0</v>
          </cell>
        </row>
        <row r="176">
          <cell r="B176">
            <v>0</v>
          </cell>
          <cell r="N176">
            <v>0</v>
          </cell>
          <cell r="Q176">
            <v>0</v>
          </cell>
          <cell r="Z176">
            <v>0</v>
          </cell>
          <cell r="AD176">
            <v>0</v>
          </cell>
          <cell r="AU176">
            <v>0</v>
          </cell>
          <cell r="AX176">
            <v>0</v>
          </cell>
          <cell r="BA176">
            <v>0</v>
          </cell>
          <cell r="BC176">
            <v>0</v>
          </cell>
          <cell r="BD176">
            <v>0</v>
          </cell>
        </row>
        <row r="177">
          <cell r="B177">
            <v>0</v>
          </cell>
          <cell r="N177">
            <v>0</v>
          </cell>
          <cell r="Q177">
            <v>0</v>
          </cell>
          <cell r="Z177">
            <v>0</v>
          </cell>
          <cell r="AD177">
            <v>0</v>
          </cell>
          <cell r="AU177">
            <v>0</v>
          </cell>
          <cell r="AX177">
            <v>0</v>
          </cell>
          <cell r="BA177">
            <v>0</v>
          </cell>
          <cell r="BC177">
            <v>0</v>
          </cell>
          <cell r="BD177">
            <v>0</v>
          </cell>
        </row>
        <row r="178">
          <cell r="B178">
            <v>0</v>
          </cell>
          <cell r="N178">
            <v>0</v>
          </cell>
          <cell r="Q178">
            <v>0</v>
          </cell>
          <cell r="Z178">
            <v>0</v>
          </cell>
          <cell r="AD178">
            <v>0</v>
          </cell>
          <cell r="AU178">
            <v>0</v>
          </cell>
          <cell r="AX178">
            <v>0</v>
          </cell>
          <cell r="BA178">
            <v>0</v>
          </cell>
          <cell r="BC178">
            <v>0</v>
          </cell>
          <cell r="BD178">
            <v>0</v>
          </cell>
        </row>
        <row r="179">
          <cell r="B179">
            <v>0</v>
          </cell>
          <cell r="N179">
            <v>0</v>
          </cell>
          <cell r="Q179">
            <v>0</v>
          </cell>
          <cell r="Z179">
            <v>0</v>
          </cell>
          <cell r="AD179">
            <v>0</v>
          </cell>
          <cell r="AU179">
            <v>0</v>
          </cell>
          <cell r="AX179">
            <v>0</v>
          </cell>
          <cell r="BA179">
            <v>0</v>
          </cell>
          <cell r="BC179">
            <v>0</v>
          </cell>
          <cell r="BD179">
            <v>0</v>
          </cell>
        </row>
        <row r="180">
          <cell r="B180">
            <v>0</v>
          </cell>
          <cell r="N180">
            <v>0</v>
          </cell>
          <cell r="Q180">
            <v>0</v>
          </cell>
          <cell r="Z180">
            <v>0</v>
          </cell>
          <cell r="AD180">
            <v>0</v>
          </cell>
          <cell r="AU180">
            <v>0</v>
          </cell>
          <cell r="AX180">
            <v>0</v>
          </cell>
          <cell r="BA180">
            <v>0</v>
          </cell>
          <cell r="BC180">
            <v>0</v>
          </cell>
          <cell r="BD180">
            <v>0</v>
          </cell>
        </row>
        <row r="181">
          <cell r="B181">
            <v>0</v>
          </cell>
          <cell r="N181">
            <v>0</v>
          </cell>
          <cell r="Q181">
            <v>0</v>
          </cell>
          <cell r="Z181">
            <v>0</v>
          </cell>
          <cell r="AD181">
            <v>0</v>
          </cell>
          <cell r="AU181">
            <v>0</v>
          </cell>
          <cell r="AX181">
            <v>0</v>
          </cell>
          <cell r="BA181">
            <v>0</v>
          </cell>
          <cell r="BC181">
            <v>0</v>
          </cell>
          <cell r="BD181">
            <v>0</v>
          </cell>
        </row>
        <row r="182">
          <cell r="B182">
            <v>0</v>
          </cell>
          <cell r="N182">
            <v>0</v>
          </cell>
          <cell r="Q182">
            <v>0</v>
          </cell>
          <cell r="Z182">
            <v>0</v>
          </cell>
          <cell r="AD182">
            <v>0</v>
          </cell>
          <cell r="AU182">
            <v>0</v>
          </cell>
          <cell r="AX182">
            <v>0</v>
          </cell>
          <cell r="BA182">
            <v>0</v>
          </cell>
          <cell r="BC182">
            <v>0</v>
          </cell>
          <cell r="BD182">
            <v>0</v>
          </cell>
        </row>
        <row r="183">
          <cell r="B183">
            <v>0</v>
          </cell>
          <cell r="N183">
            <v>0</v>
          </cell>
          <cell r="Q183">
            <v>0</v>
          </cell>
          <cell r="Z183">
            <v>0</v>
          </cell>
          <cell r="AD183">
            <v>0</v>
          </cell>
          <cell r="AU183">
            <v>0</v>
          </cell>
          <cell r="AX183">
            <v>0</v>
          </cell>
          <cell r="BA183">
            <v>0</v>
          </cell>
          <cell r="BC183">
            <v>0</v>
          </cell>
          <cell r="BD183">
            <v>0</v>
          </cell>
        </row>
        <row r="184">
          <cell r="B184">
            <v>0</v>
          </cell>
          <cell r="N184">
            <v>0</v>
          </cell>
          <cell r="Q184">
            <v>0</v>
          </cell>
          <cell r="Z184">
            <v>0</v>
          </cell>
          <cell r="AD184">
            <v>0</v>
          </cell>
          <cell r="AU184">
            <v>0</v>
          </cell>
          <cell r="AX184">
            <v>0</v>
          </cell>
          <cell r="BA184">
            <v>0</v>
          </cell>
          <cell r="BC184">
            <v>0</v>
          </cell>
          <cell r="BD184">
            <v>0</v>
          </cell>
        </row>
        <row r="185">
          <cell r="B185">
            <v>0</v>
          </cell>
          <cell r="N185">
            <v>0</v>
          </cell>
          <cell r="Q185">
            <v>0</v>
          </cell>
          <cell r="Z185">
            <v>0</v>
          </cell>
          <cell r="AD185">
            <v>0</v>
          </cell>
          <cell r="AU185">
            <v>0</v>
          </cell>
          <cell r="AX185">
            <v>0</v>
          </cell>
          <cell r="BA185">
            <v>0</v>
          </cell>
          <cell r="BC185">
            <v>0</v>
          </cell>
          <cell r="BD185">
            <v>0</v>
          </cell>
        </row>
        <row r="186">
          <cell r="B186">
            <v>0</v>
          </cell>
          <cell r="N186">
            <v>0</v>
          </cell>
          <cell r="Q186">
            <v>0</v>
          </cell>
          <cell r="Z186">
            <v>0</v>
          </cell>
          <cell r="AD186">
            <v>0</v>
          </cell>
          <cell r="AU186">
            <v>0</v>
          </cell>
          <cell r="AX186">
            <v>0</v>
          </cell>
          <cell r="BA186">
            <v>0</v>
          </cell>
          <cell r="BC186">
            <v>0</v>
          </cell>
          <cell r="BD186">
            <v>0</v>
          </cell>
        </row>
        <row r="187">
          <cell r="B187">
            <v>0</v>
          </cell>
          <cell r="N187">
            <v>0</v>
          </cell>
          <cell r="Q187">
            <v>0</v>
          </cell>
          <cell r="Z187">
            <v>0</v>
          </cell>
          <cell r="AD187">
            <v>0</v>
          </cell>
          <cell r="AU187">
            <v>0</v>
          </cell>
          <cell r="AX187">
            <v>0</v>
          </cell>
          <cell r="BA187">
            <v>0</v>
          </cell>
          <cell r="BC187">
            <v>0</v>
          </cell>
          <cell r="BD187">
            <v>0</v>
          </cell>
        </row>
        <row r="188">
          <cell r="B188">
            <v>0</v>
          </cell>
          <cell r="N188">
            <v>0</v>
          </cell>
          <cell r="Q188">
            <v>0</v>
          </cell>
          <cell r="Z188">
            <v>0</v>
          </cell>
          <cell r="AD188">
            <v>0</v>
          </cell>
          <cell r="AU188">
            <v>0</v>
          </cell>
          <cell r="AX188">
            <v>0</v>
          </cell>
          <cell r="BA188">
            <v>0</v>
          </cell>
          <cell r="BC188">
            <v>0</v>
          </cell>
          <cell r="BD188">
            <v>0</v>
          </cell>
        </row>
        <row r="189">
          <cell r="B189">
            <v>0</v>
          </cell>
          <cell r="N189">
            <v>0</v>
          </cell>
          <cell r="Q189">
            <v>0</v>
          </cell>
          <cell r="Z189">
            <v>0</v>
          </cell>
          <cell r="AD189">
            <v>0</v>
          </cell>
          <cell r="AU189">
            <v>0</v>
          </cell>
          <cell r="AX189">
            <v>0</v>
          </cell>
          <cell r="BA189">
            <v>0</v>
          </cell>
          <cell r="BC189">
            <v>0</v>
          </cell>
          <cell r="BD189">
            <v>0</v>
          </cell>
        </row>
        <row r="190">
          <cell r="B190">
            <v>0</v>
          </cell>
          <cell r="N190">
            <v>0</v>
          </cell>
          <cell r="Q190">
            <v>0</v>
          </cell>
          <cell r="Z190">
            <v>0</v>
          </cell>
          <cell r="AD190">
            <v>0</v>
          </cell>
          <cell r="AU190">
            <v>0</v>
          </cell>
          <cell r="AX190">
            <v>0</v>
          </cell>
          <cell r="BA190">
            <v>0</v>
          </cell>
          <cell r="BC190">
            <v>0</v>
          </cell>
          <cell r="BD190">
            <v>0</v>
          </cell>
        </row>
        <row r="191">
          <cell r="B191">
            <v>0</v>
          </cell>
          <cell r="N191">
            <v>0</v>
          </cell>
          <cell r="Q191">
            <v>0</v>
          </cell>
          <cell r="Z191">
            <v>0</v>
          </cell>
          <cell r="AD191">
            <v>0</v>
          </cell>
          <cell r="AU191">
            <v>0</v>
          </cell>
          <cell r="AX191">
            <v>0</v>
          </cell>
          <cell r="BA191">
            <v>0</v>
          </cell>
          <cell r="BC191">
            <v>0</v>
          </cell>
          <cell r="BD191">
            <v>0</v>
          </cell>
        </row>
        <row r="192">
          <cell r="B192">
            <v>0</v>
          </cell>
          <cell r="N192">
            <v>0</v>
          </cell>
          <cell r="Q192">
            <v>0</v>
          </cell>
          <cell r="Z192">
            <v>0</v>
          </cell>
          <cell r="AD192">
            <v>0</v>
          </cell>
          <cell r="AU192">
            <v>0</v>
          </cell>
          <cell r="AX192">
            <v>0</v>
          </cell>
          <cell r="BA192">
            <v>0</v>
          </cell>
          <cell r="BC192">
            <v>0</v>
          </cell>
          <cell r="BD192">
            <v>0</v>
          </cell>
        </row>
        <row r="193">
          <cell r="B193">
            <v>0</v>
          </cell>
          <cell r="N193">
            <v>0</v>
          </cell>
          <cell r="Q193">
            <v>0</v>
          </cell>
          <cell r="Z193">
            <v>0</v>
          </cell>
          <cell r="AD193">
            <v>0</v>
          </cell>
          <cell r="AU193">
            <v>0</v>
          </cell>
          <cell r="AX193">
            <v>0</v>
          </cell>
          <cell r="BA193">
            <v>0</v>
          </cell>
          <cell r="BC193">
            <v>0</v>
          </cell>
          <cell r="BD193">
            <v>0</v>
          </cell>
        </row>
        <row r="194">
          <cell r="B194">
            <v>0</v>
          </cell>
          <cell r="N194">
            <v>0</v>
          </cell>
          <cell r="Q194">
            <v>0</v>
          </cell>
          <cell r="Z194">
            <v>0</v>
          </cell>
          <cell r="AD194">
            <v>0</v>
          </cell>
          <cell r="AU194">
            <v>0</v>
          </cell>
          <cell r="AX194">
            <v>0</v>
          </cell>
          <cell r="BA194">
            <v>0</v>
          </cell>
          <cell r="BC194">
            <v>0</v>
          </cell>
          <cell r="BD194">
            <v>0</v>
          </cell>
        </row>
        <row r="195">
          <cell r="B195">
            <v>0</v>
          </cell>
          <cell r="N195">
            <v>0</v>
          </cell>
          <cell r="Q195">
            <v>0</v>
          </cell>
          <cell r="Z195">
            <v>0</v>
          </cell>
          <cell r="AD195">
            <v>0</v>
          </cell>
          <cell r="AU195">
            <v>0</v>
          </cell>
          <cell r="AX195">
            <v>0</v>
          </cell>
          <cell r="BA195">
            <v>0</v>
          </cell>
          <cell r="BC195">
            <v>0</v>
          </cell>
          <cell r="BD195">
            <v>0</v>
          </cell>
        </row>
        <row r="196">
          <cell r="B196">
            <v>0</v>
          </cell>
          <cell r="N196">
            <v>0</v>
          </cell>
          <cell r="Q196">
            <v>0</v>
          </cell>
          <cell r="Z196">
            <v>0</v>
          </cell>
          <cell r="AD196">
            <v>0</v>
          </cell>
          <cell r="AU196">
            <v>0</v>
          </cell>
          <cell r="AX196">
            <v>0</v>
          </cell>
          <cell r="BA196">
            <v>0</v>
          </cell>
          <cell r="BC196">
            <v>0</v>
          </cell>
          <cell r="BD196">
            <v>0</v>
          </cell>
        </row>
        <row r="197">
          <cell r="B197">
            <v>0</v>
          </cell>
          <cell r="N197">
            <v>0</v>
          </cell>
          <cell r="Q197">
            <v>0</v>
          </cell>
          <cell r="Z197">
            <v>0</v>
          </cell>
          <cell r="AD197">
            <v>0</v>
          </cell>
          <cell r="AU197">
            <v>0</v>
          </cell>
          <cell r="AX197">
            <v>0</v>
          </cell>
          <cell r="BA197">
            <v>0</v>
          </cell>
          <cell r="BC197">
            <v>0</v>
          </cell>
          <cell r="BD197">
            <v>0</v>
          </cell>
        </row>
        <row r="198">
          <cell r="B198">
            <v>0</v>
          </cell>
          <cell r="N198">
            <v>0</v>
          </cell>
          <cell r="Q198">
            <v>0</v>
          </cell>
          <cell r="Z198">
            <v>0</v>
          </cell>
          <cell r="AD198">
            <v>0</v>
          </cell>
          <cell r="AU198">
            <v>0</v>
          </cell>
          <cell r="AX198">
            <v>0</v>
          </cell>
          <cell r="BA198">
            <v>0</v>
          </cell>
          <cell r="BC198">
            <v>0</v>
          </cell>
          <cell r="BD198">
            <v>0</v>
          </cell>
        </row>
        <row r="199">
          <cell r="B199">
            <v>0</v>
          </cell>
          <cell r="N199">
            <v>0</v>
          </cell>
          <cell r="Q199">
            <v>0</v>
          </cell>
          <cell r="Z199">
            <v>0</v>
          </cell>
          <cell r="AD199">
            <v>0</v>
          </cell>
          <cell r="AU199">
            <v>0</v>
          </cell>
          <cell r="AX199">
            <v>0</v>
          </cell>
          <cell r="BA199">
            <v>0</v>
          </cell>
          <cell r="BC199">
            <v>0</v>
          </cell>
          <cell r="BD199">
            <v>0</v>
          </cell>
        </row>
        <row r="200">
          <cell r="B200">
            <v>0</v>
          </cell>
          <cell r="N200">
            <v>0</v>
          </cell>
          <cell r="Q200">
            <v>0</v>
          </cell>
          <cell r="Z200">
            <v>0</v>
          </cell>
          <cell r="AD200">
            <v>0</v>
          </cell>
          <cell r="AU200">
            <v>0</v>
          </cell>
          <cell r="AX200">
            <v>0</v>
          </cell>
          <cell r="BA200">
            <v>0</v>
          </cell>
          <cell r="BC200">
            <v>0</v>
          </cell>
          <cell r="BD200">
            <v>0</v>
          </cell>
        </row>
        <row r="201">
          <cell r="B201">
            <v>0</v>
          </cell>
          <cell r="N201">
            <v>0</v>
          </cell>
          <cell r="Q201">
            <v>0</v>
          </cell>
          <cell r="Z201">
            <v>0</v>
          </cell>
          <cell r="AD201">
            <v>0</v>
          </cell>
          <cell r="AU201">
            <v>0</v>
          </cell>
          <cell r="AX201">
            <v>0</v>
          </cell>
          <cell r="BA201">
            <v>0</v>
          </cell>
          <cell r="BC201">
            <v>0</v>
          </cell>
          <cell r="BD201">
            <v>0</v>
          </cell>
        </row>
      </sheetData>
      <sheetData sheetId="1" refreshError="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ct Level Variable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aths"/>
    </sheetNames>
    <sheetDataSet>
      <sheetData sheetId="0" refreshError="1">
        <row r="1">
          <cell r="A1" t="str">
            <v>seq_s98</v>
          </cell>
          <cell r="B1" t="str">
            <v>UN CODs</v>
          </cell>
          <cell r="C1" t="str">
            <v>UN NAME_98</v>
          </cell>
          <cell r="D1" t="str">
            <v>MS_98</v>
          </cell>
          <cell r="E1" t="str">
            <v>REG_nb</v>
          </cell>
          <cell r="F1" t="str">
            <v>REG</v>
          </cell>
          <cell r="G1" t="str">
            <v>GBD_nb</v>
          </cell>
          <cell r="H1" t="str">
            <v>GBD</v>
          </cell>
          <cell r="I1" t="str">
            <v>WHR99, eco n</v>
          </cell>
          <cell r="J1" t="str">
            <v>WHR99, eco</v>
          </cell>
          <cell r="K1" t="str">
            <v>sex</v>
          </cell>
          <cell r="L1" t="str">
            <v>Period</v>
          </cell>
          <cell r="M1" t="str">
            <v>Total</v>
          </cell>
          <cell r="N1" t="str">
            <v>0-4</v>
          </cell>
          <cell r="O1" t="str">
            <v>5-14</v>
          </cell>
          <cell r="P1" t="str">
            <v>15-29</v>
          </cell>
          <cell r="Q1" t="str">
            <v>30-44</v>
          </cell>
          <cell r="R1" t="str">
            <v>45-59</v>
          </cell>
          <cell r="S1" t="str">
            <v>60-69</v>
          </cell>
          <cell r="T1" t="str">
            <v>70+</v>
          </cell>
        </row>
        <row r="2">
          <cell r="A2">
            <v>74</v>
          </cell>
          <cell r="B2">
            <v>4</v>
          </cell>
          <cell r="C2" t="str">
            <v>Afghanistan</v>
          </cell>
          <cell r="D2">
            <v>0</v>
          </cell>
          <cell r="E2">
            <v>3</v>
          </cell>
          <cell r="F2" t="str">
            <v>Emro</v>
          </cell>
          <cell r="G2">
            <v>8</v>
          </cell>
          <cell r="H2" t="str">
            <v>mec</v>
          </cell>
          <cell r="I2">
            <v>1</v>
          </cell>
          <cell r="J2" t="str">
            <v>low and middle</v>
          </cell>
          <cell r="K2" t="str">
            <v>both sexes</v>
          </cell>
          <cell r="L2" t="str">
            <v>1995-2000</v>
          </cell>
          <cell r="M2">
            <v>2177.4299999999998</v>
          </cell>
          <cell r="N2">
            <v>1311.1790000000001</v>
          </cell>
          <cell r="O2">
            <v>113.756</v>
          </cell>
          <cell r="P2">
            <v>160.30199999999999</v>
          </cell>
          <cell r="Q2">
            <v>132</v>
          </cell>
          <cell r="R2">
            <v>146.99700000000001</v>
          </cell>
          <cell r="S2">
            <v>134.68299999999999</v>
          </cell>
          <cell r="T2">
            <v>178.51300000000001</v>
          </cell>
        </row>
        <row r="3">
          <cell r="A3">
            <v>143</v>
          </cell>
          <cell r="B3">
            <v>8</v>
          </cell>
          <cell r="C3" t="str">
            <v>Albania</v>
          </cell>
          <cell r="D3">
            <v>0</v>
          </cell>
          <cell r="E3">
            <v>4</v>
          </cell>
          <cell r="F3" t="str">
            <v>Euro</v>
          </cell>
          <cell r="G3">
            <v>2</v>
          </cell>
          <cell r="H3" t="str">
            <v>fse</v>
          </cell>
          <cell r="I3">
            <v>1</v>
          </cell>
          <cell r="J3" t="str">
            <v>low and middle</v>
          </cell>
          <cell r="K3" t="str">
            <v>both sexes</v>
          </cell>
          <cell r="L3" t="str">
            <v>1995-2000</v>
          </cell>
          <cell r="M3">
            <v>87.087000000000003</v>
          </cell>
          <cell r="N3">
            <v>13.597</v>
          </cell>
          <cell r="O3">
            <v>1.827</v>
          </cell>
          <cell r="P3">
            <v>2.9370000000000003</v>
          </cell>
          <cell r="Q3">
            <v>3.9449999999999998</v>
          </cell>
          <cell r="R3">
            <v>8.7629999999999999</v>
          </cell>
          <cell r="S3">
            <v>14.305</v>
          </cell>
          <cell r="T3">
            <v>41.713000000000001</v>
          </cell>
        </row>
        <row r="4">
          <cell r="A4">
            <v>34</v>
          </cell>
          <cell r="B4">
            <v>12</v>
          </cell>
          <cell r="C4" t="str">
            <v>Algeria</v>
          </cell>
          <cell r="D4">
            <v>0</v>
          </cell>
          <cell r="E4">
            <v>1</v>
          </cell>
          <cell r="F4" t="str">
            <v>Afro</v>
          </cell>
          <cell r="G4">
            <v>8</v>
          </cell>
          <cell r="H4" t="str">
            <v>mec</v>
          </cell>
          <cell r="I4">
            <v>1</v>
          </cell>
          <cell r="J4" t="str">
            <v>low and middle</v>
          </cell>
          <cell r="K4" t="str">
            <v>both sexes</v>
          </cell>
          <cell r="L4" t="str">
            <v>1995-2000</v>
          </cell>
          <cell r="M4">
            <v>832.15</v>
          </cell>
          <cell r="N4">
            <v>223.05799999999999</v>
          </cell>
          <cell r="O4">
            <v>29.783000000000001</v>
          </cell>
          <cell r="P4">
            <v>48.436</v>
          </cell>
          <cell r="Q4">
            <v>52.965000000000003</v>
          </cell>
          <cell r="R4">
            <v>74.546999999999997</v>
          </cell>
          <cell r="S4">
            <v>113.395</v>
          </cell>
          <cell r="T4">
            <v>289.96600000000007</v>
          </cell>
        </row>
        <row r="5">
          <cell r="A5">
            <v>25</v>
          </cell>
          <cell r="B5">
            <v>24</v>
          </cell>
          <cell r="C5" t="str">
            <v>Angola</v>
          </cell>
          <cell r="D5">
            <v>0</v>
          </cell>
          <cell r="E5">
            <v>1</v>
          </cell>
          <cell r="F5" t="str">
            <v>Afro</v>
          </cell>
          <cell r="G5">
            <v>6</v>
          </cell>
          <cell r="H5" t="str">
            <v>ssa</v>
          </cell>
          <cell r="I5">
            <v>1</v>
          </cell>
          <cell r="J5" t="str">
            <v>low and middle</v>
          </cell>
          <cell r="K5" t="str">
            <v>both sexes</v>
          </cell>
          <cell r="L5" t="str">
            <v>1995-2000</v>
          </cell>
          <cell r="M5">
            <v>1118.31</v>
          </cell>
          <cell r="N5">
            <v>602.28399999999999</v>
          </cell>
          <cell r="O5">
            <v>104.325</v>
          </cell>
          <cell r="P5">
            <v>93.799000000000007</v>
          </cell>
          <cell r="Q5">
            <v>77.826999999999998</v>
          </cell>
          <cell r="R5">
            <v>76.793999999999997</v>
          </cell>
          <cell r="S5">
            <v>65.759</v>
          </cell>
          <cell r="T5">
            <v>97.521999999999991</v>
          </cell>
        </row>
        <row r="6">
          <cell r="A6">
            <v>102</v>
          </cell>
          <cell r="B6">
            <v>31</v>
          </cell>
          <cell r="C6" t="str">
            <v>Azerbaijan</v>
          </cell>
          <cell r="D6">
            <v>0</v>
          </cell>
          <cell r="E6">
            <v>4</v>
          </cell>
          <cell r="F6" t="str">
            <v>Euro</v>
          </cell>
          <cell r="G6">
            <v>8</v>
          </cell>
          <cell r="H6" t="str">
            <v>mec</v>
          </cell>
          <cell r="I6">
            <v>1</v>
          </cell>
          <cell r="J6" t="str">
            <v>low and middle</v>
          </cell>
          <cell r="K6" t="str">
            <v>both sexes</v>
          </cell>
          <cell r="L6" t="str">
            <v>1995-2000</v>
          </cell>
          <cell r="M6">
            <v>257.23099999999999</v>
          </cell>
          <cell r="N6">
            <v>32.682000000000002</v>
          </cell>
          <cell r="O6">
            <v>5.1100000000000003</v>
          </cell>
          <cell r="P6">
            <v>10.056000000000001</v>
          </cell>
          <cell r="Q6">
            <v>22.314</v>
          </cell>
          <cell r="R6">
            <v>35.090000000000003</v>
          </cell>
          <cell r="S6">
            <v>56.853999999999999</v>
          </cell>
          <cell r="T6">
            <v>95.125</v>
          </cell>
        </row>
        <row r="7">
          <cell r="A7">
            <v>185</v>
          </cell>
          <cell r="B7">
            <v>32</v>
          </cell>
          <cell r="C7" t="str">
            <v>Argentina</v>
          </cell>
          <cell r="D7">
            <v>0</v>
          </cell>
          <cell r="E7">
            <v>2</v>
          </cell>
          <cell r="F7" t="str">
            <v>Amro</v>
          </cell>
          <cell r="G7">
            <v>7</v>
          </cell>
          <cell r="H7" t="str">
            <v>lac</v>
          </cell>
          <cell r="I7">
            <v>1</v>
          </cell>
          <cell r="J7" t="str">
            <v>low and middle</v>
          </cell>
          <cell r="K7" t="str">
            <v>both sexes</v>
          </cell>
          <cell r="L7" t="str">
            <v>1995-2000</v>
          </cell>
          <cell r="M7">
            <v>1426.0920000000001</v>
          </cell>
          <cell r="N7">
            <v>91.304000000000002</v>
          </cell>
          <cell r="O7">
            <v>10.260999999999999</v>
          </cell>
          <cell r="P7">
            <v>37.046999999999997</v>
          </cell>
          <cell r="Q7">
            <v>66.525999999999996</v>
          </cell>
          <cell r="R7">
            <v>178.81299999999999</v>
          </cell>
          <cell r="S7">
            <v>236.25700000000001</v>
          </cell>
          <cell r="T7">
            <v>805.88400000000001</v>
          </cell>
        </row>
        <row r="8">
          <cell r="A8">
            <v>202</v>
          </cell>
          <cell r="B8">
            <v>36</v>
          </cell>
          <cell r="C8" t="str">
            <v>Australia (13)</v>
          </cell>
          <cell r="D8">
            <v>0</v>
          </cell>
          <cell r="E8">
            <v>6</v>
          </cell>
          <cell r="F8" t="str">
            <v>Wpro</v>
          </cell>
          <cell r="G8">
            <v>1</v>
          </cell>
          <cell r="H8" t="str">
            <v>eme</v>
          </cell>
          <cell r="I8">
            <v>4</v>
          </cell>
          <cell r="J8" t="str">
            <v>high</v>
          </cell>
          <cell r="K8" t="str">
            <v>both sexes</v>
          </cell>
          <cell r="L8" t="str">
            <v>1995-2000</v>
          </cell>
          <cell r="M8">
            <v>698.71</v>
          </cell>
          <cell r="N8">
            <v>8.7989999999999995</v>
          </cell>
          <cell r="O8">
            <v>2.1120000000000001</v>
          </cell>
          <cell r="P8">
            <v>12.759</v>
          </cell>
          <cell r="Q8">
            <v>23.852</v>
          </cell>
          <cell r="R8">
            <v>59.674999999999997</v>
          </cell>
          <cell r="S8">
            <v>93.140999999999991</v>
          </cell>
          <cell r="T8">
            <v>498.37200000000001</v>
          </cell>
        </row>
        <row r="9">
          <cell r="A9">
            <v>155</v>
          </cell>
          <cell r="B9">
            <v>40</v>
          </cell>
          <cell r="C9" t="str">
            <v>Austria</v>
          </cell>
          <cell r="D9">
            <v>0</v>
          </cell>
          <cell r="E9">
            <v>4</v>
          </cell>
          <cell r="F9" t="str">
            <v>Euro</v>
          </cell>
          <cell r="G9">
            <v>1</v>
          </cell>
          <cell r="H9" t="str">
            <v>eme</v>
          </cell>
          <cell r="I9">
            <v>4</v>
          </cell>
          <cell r="J9" t="str">
            <v>high</v>
          </cell>
          <cell r="K9" t="str">
            <v>both sexes</v>
          </cell>
          <cell r="L9" t="str">
            <v>1995-2000</v>
          </cell>
          <cell r="M9">
            <v>405.363</v>
          </cell>
          <cell r="N9">
            <v>3.2719999999999998</v>
          </cell>
          <cell r="O9">
            <v>0.74399999999999999</v>
          </cell>
          <cell r="P9">
            <v>5.6539999999999999</v>
          </cell>
          <cell r="Q9">
            <v>12.847999999999999</v>
          </cell>
          <cell r="R9">
            <v>36.653000000000006</v>
          </cell>
          <cell r="S9">
            <v>55.228999999999999</v>
          </cell>
          <cell r="T9">
            <v>290.96299999999997</v>
          </cell>
        </row>
        <row r="10">
          <cell r="A10">
            <v>164</v>
          </cell>
          <cell r="B10">
            <v>44</v>
          </cell>
          <cell r="C10" t="str">
            <v>Bahamas</v>
          </cell>
          <cell r="D10">
            <v>0</v>
          </cell>
          <cell r="E10">
            <v>2</v>
          </cell>
          <cell r="F10" t="str">
            <v>Amro</v>
          </cell>
          <cell r="G10">
            <v>7</v>
          </cell>
          <cell r="H10" t="str">
            <v>lac</v>
          </cell>
          <cell r="I10">
            <v>4</v>
          </cell>
          <cell r="J10" t="str">
            <v>high</v>
          </cell>
          <cell r="K10" t="str">
            <v>both sexes</v>
          </cell>
          <cell r="L10" t="str">
            <v>1995-2000</v>
          </cell>
          <cell r="M10">
            <v>7.2549999999999999</v>
          </cell>
          <cell r="N10">
            <v>0.6</v>
          </cell>
          <cell r="O10">
            <v>7.3999999999999996E-2</v>
          </cell>
          <cell r="P10">
            <v>0.40899999999999997</v>
          </cell>
          <cell r="Q10">
            <v>0.89800000000000013</v>
          </cell>
          <cell r="R10">
            <v>1.2610000000000001</v>
          </cell>
          <cell r="S10">
            <v>1.1560000000000001</v>
          </cell>
          <cell r="T10">
            <v>2.8569999999999998</v>
          </cell>
        </row>
        <row r="11">
          <cell r="A11">
            <v>103</v>
          </cell>
          <cell r="B11">
            <v>48</v>
          </cell>
          <cell r="C11" t="str">
            <v>Bahrain</v>
          </cell>
          <cell r="D11">
            <v>0</v>
          </cell>
          <cell r="E11">
            <v>3</v>
          </cell>
          <cell r="F11" t="str">
            <v>Emro</v>
          </cell>
          <cell r="G11">
            <v>8</v>
          </cell>
          <cell r="H11" t="str">
            <v>mec</v>
          </cell>
          <cell r="I11">
            <v>1</v>
          </cell>
          <cell r="J11" t="str">
            <v>low and middle</v>
          </cell>
          <cell r="K11" t="str">
            <v>both sexes</v>
          </cell>
          <cell r="L11" t="str">
            <v>1995-2000</v>
          </cell>
          <cell r="M11">
            <v>10.502000000000001</v>
          </cell>
          <cell r="N11">
            <v>1.3420000000000001</v>
          </cell>
          <cell r="O11">
            <v>0.16699999999999998</v>
          </cell>
          <cell r="P11">
            <v>0.48</v>
          </cell>
          <cell r="Q11">
            <v>1.337</v>
          </cell>
          <cell r="R11">
            <v>2.0459999999999998</v>
          </cell>
          <cell r="S11">
            <v>1.754</v>
          </cell>
          <cell r="T11">
            <v>3.3760000000000003</v>
          </cell>
        </row>
        <row r="12">
          <cell r="A12">
            <v>75</v>
          </cell>
          <cell r="B12">
            <v>50</v>
          </cell>
          <cell r="C12" t="str">
            <v>Bangladesh</v>
          </cell>
          <cell r="D12">
            <v>0</v>
          </cell>
          <cell r="E12">
            <v>5</v>
          </cell>
          <cell r="F12" t="str">
            <v>Searo</v>
          </cell>
          <cell r="G12">
            <v>5</v>
          </cell>
          <cell r="H12" t="str">
            <v>oai</v>
          </cell>
          <cell r="I12">
            <v>1</v>
          </cell>
          <cell r="J12" t="str">
            <v>low and middle</v>
          </cell>
          <cell r="K12" t="str">
            <v>both sexes</v>
          </cell>
          <cell r="L12" t="str">
            <v>1995-2000</v>
          </cell>
          <cell r="M12">
            <v>5940.4089999999997</v>
          </cell>
          <cell r="N12">
            <v>1878.85</v>
          </cell>
          <cell r="O12">
            <v>309.23400000000004</v>
          </cell>
          <cell r="P12">
            <v>649.97800000000007</v>
          </cell>
          <cell r="Q12">
            <v>586.03300000000002</v>
          </cell>
          <cell r="R12">
            <v>729.726</v>
          </cell>
          <cell r="S12">
            <v>644.74300000000005</v>
          </cell>
          <cell r="T12">
            <v>1141.845</v>
          </cell>
        </row>
        <row r="13">
          <cell r="A13">
            <v>101</v>
          </cell>
          <cell r="B13">
            <v>51</v>
          </cell>
          <cell r="C13" t="str">
            <v>Armenia</v>
          </cell>
          <cell r="D13">
            <v>0</v>
          </cell>
          <cell r="E13">
            <v>4</v>
          </cell>
          <cell r="F13" t="str">
            <v>Euro</v>
          </cell>
          <cell r="G13">
            <v>8</v>
          </cell>
          <cell r="H13" t="str">
            <v>mec</v>
          </cell>
          <cell r="I13">
            <v>1</v>
          </cell>
          <cell r="J13" t="str">
            <v>low and middle</v>
          </cell>
          <cell r="K13" t="str">
            <v>both sexes</v>
          </cell>
          <cell r="L13" t="str">
            <v>1995-2000</v>
          </cell>
          <cell r="M13">
            <v>135.547</v>
          </cell>
          <cell r="N13">
            <v>7.8949999999999996</v>
          </cell>
          <cell r="O13">
            <v>1.3940000000000001</v>
          </cell>
          <cell r="P13">
            <v>4.1059999999999999</v>
          </cell>
          <cell r="Q13">
            <v>11.193000000000001</v>
          </cell>
          <cell r="R13">
            <v>18.588999999999999</v>
          </cell>
          <cell r="S13">
            <v>32.867999999999995</v>
          </cell>
          <cell r="T13">
            <v>59.502000000000002</v>
          </cell>
        </row>
        <row r="14">
          <cell r="A14">
            <v>165</v>
          </cell>
          <cell r="B14">
            <v>52</v>
          </cell>
          <cell r="C14" t="str">
            <v>Barbados</v>
          </cell>
          <cell r="D14">
            <v>0</v>
          </cell>
          <cell r="E14">
            <v>2</v>
          </cell>
          <cell r="F14" t="str">
            <v>Amro</v>
          </cell>
          <cell r="G14">
            <v>7</v>
          </cell>
          <cell r="H14" t="str">
            <v>lac</v>
          </cell>
          <cell r="I14">
            <v>1</v>
          </cell>
          <cell r="J14" t="str">
            <v>low and middle</v>
          </cell>
          <cell r="K14" t="str">
            <v>both sexes</v>
          </cell>
          <cell r="L14" t="str">
            <v>1995-2000</v>
          </cell>
          <cell r="M14">
            <v>10.987</v>
          </cell>
          <cell r="N14">
            <v>0.249</v>
          </cell>
          <cell r="O14">
            <v>3.9E-2</v>
          </cell>
          <cell r="P14">
            <v>0.157</v>
          </cell>
          <cell r="Q14">
            <v>0.4</v>
          </cell>
          <cell r="R14">
            <v>0.88500000000000001</v>
          </cell>
          <cell r="S14">
            <v>1.278</v>
          </cell>
          <cell r="T14">
            <v>7.9790000000000001</v>
          </cell>
        </row>
        <row r="15">
          <cell r="A15">
            <v>156</v>
          </cell>
          <cell r="B15">
            <v>56</v>
          </cell>
          <cell r="C15" t="str">
            <v>Belgium</v>
          </cell>
          <cell r="D15">
            <v>0</v>
          </cell>
          <cell r="E15">
            <v>4</v>
          </cell>
          <cell r="F15" t="str">
            <v>Euro</v>
          </cell>
          <cell r="G15">
            <v>1</v>
          </cell>
          <cell r="H15" t="str">
            <v>eme</v>
          </cell>
          <cell r="I15">
            <v>4</v>
          </cell>
          <cell r="J15" t="str">
            <v>high</v>
          </cell>
          <cell r="K15" t="str">
            <v>both sexes</v>
          </cell>
          <cell r="L15" t="str">
            <v>1995-2000</v>
          </cell>
          <cell r="M15">
            <v>531.83600000000001</v>
          </cell>
          <cell r="N15">
            <v>4.5970000000000004</v>
          </cell>
          <cell r="O15">
            <v>0.95400000000000007</v>
          </cell>
          <cell r="P15">
            <v>5.8559999999999999</v>
          </cell>
          <cell r="Q15">
            <v>13.807</v>
          </cell>
          <cell r="R15">
            <v>41.387999999999998</v>
          </cell>
          <cell r="S15">
            <v>79.936000000000007</v>
          </cell>
          <cell r="T15">
            <v>385.298</v>
          </cell>
        </row>
        <row r="16">
          <cell r="A16">
            <v>76</v>
          </cell>
          <cell r="B16">
            <v>64</v>
          </cell>
          <cell r="C16" t="str">
            <v>Bhutan</v>
          </cell>
          <cell r="D16">
            <v>0</v>
          </cell>
          <cell r="E16">
            <v>5</v>
          </cell>
          <cell r="F16" t="str">
            <v>Searo</v>
          </cell>
          <cell r="G16">
            <v>5</v>
          </cell>
          <cell r="H16" t="str">
            <v>oai</v>
          </cell>
          <cell r="I16">
            <v>1</v>
          </cell>
          <cell r="J16" t="str">
            <v>low and middle</v>
          </cell>
          <cell r="K16" t="str">
            <v>both sexes</v>
          </cell>
          <cell r="L16" t="str">
            <v>1995-2000</v>
          </cell>
          <cell r="M16">
            <v>97.08</v>
          </cell>
          <cell r="N16">
            <v>36.088999999999999</v>
          </cell>
          <cell r="O16">
            <v>6.4890000000000008</v>
          </cell>
          <cell r="P16">
            <v>8.3979999999999997</v>
          </cell>
          <cell r="Q16">
            <v>7.9109999999999996</v>
          </cell>
          <cell r="R16">
            <v>9.5609999999999999</v>
          </cell>
          <cell r="S16">
            <v>9.7830000000000013</v>
          </cell>
          <cell r="T16">
            <v>18.848999999999997</v>
          </cell>
        </row>
        <row r="17">
          <cell r="A17">
            <v>186</v>
          </cell>
          <cell r="B17">
            <v>68</v>
          </cell>
          <cell r="C17" t="str">
            <v>Bolivia</v>
          </cell>
          <cell r="D17">
            <v>0</v>
          </cell>
          <cell r="E17">
            <v>2</v>
          </cell>
          <cell r="F17" t="str">
            <v>Amro</v>
          </cell>
          <cell r="G17">
            <v>7</v>
          </cell>
          <cell r="H17" t="str">
            <v>lac</v>
          </cell>
          <cell r="I17">
            <v>1</v>
          </cell>
          <cell r="J17" t="str">
            <v>low and middle</v>
          </cell>
          <cell r="K17" t="str">
            <v>both sexes</v>
          </cell>
          <cell r="L17" t="str">
            <v>1995-2000</v>
          </cell>
          <cell r="M17">
            <v>358.38799999999998</v>
          </cell>
          <cell r="N17">
            <v>116.941</v>
          </cell>
          <cell r="O17">
            <v>21.748000000000001</v>
          </cell>
          <cell r="P17">
            <v>31.746000000000002</v>
          </cell>
          <cell r="Q17">
            <v>30.616</v>
          </cell>
          <cell r="R17">
            <v>39.874000000000002</v>
          </cell>
          <cell r="S17">
            <v>40.465999999999994</v>
          </cell>
          <cell r="T17">
            <v>76.996999999999986</v>
          </cell>
        </row>
        <row r="18">
          <cell r="A18">
            <v>144</v>
          </cell>
          <cell r="B18">
            <v>70</v>
          </cell>
          <cell r="C18" t="str">
            <v>Bosnia and Herzegovina</v>
          </cell>
          <cell r="D18">
            <v>0</v>
          </cell>
          <cell r="E18">
            <v>4</v>
          </cell>
          <cell r="F18" t="str">
            <v>Euro</v>
          </cell>
          <cell r="G18">
            <v>2</v>
          </cell>
          <cell r="H18" t="str">
            <v>fse</v>
          </cell>
          <cell r="I18">
            <v>1</v>
          </cell>
          <cell r="J18" t="str">
            <v>low and middle</v>
          </cell>
          <cell r="K18" t="str">
            <v>both sexes</v>
          </cell>
          <cell r="L18" t="str">
            <v>1995-2000</v>
          </cell>
          <cell r="M18">
            <v>136.75700000000001</v>
          </cell>
          <cell r="N18">
            <v>3.5569999999999999</v>
          </cell>
          <cell r="O18">
            <v>0.72099999999999997</v>
          </cell>
          <cell r="P18">
            <v>2.9350000000000001</v>
          </cell>
          <cell r="Q18">
            <v>7.89</v>
          </cell>
          <cell r="R18">
            <v>20.271000000000001</v>
          </cell>
          <cell r="S18">
            <v>35.258000000000003</v>
          </cell>
          <cell r="T18">
            <v>66.125</v>
          </cell>
        </row>
        <row r="19">
          <cell r="A19">
            <v>42</v>
          </cell>
          <cell r="B19">
            <v>72</v>
          </cell>
          <cell r="C19" t="str">
            <v>Botswana</v>
          </cell>
          <cell r="D19">
            <v>0</v>
          </cell>
          <cell r="E19">
            <v>1</v>
          </cell>
          <cell r="F19" t="str">
            <v>Afro</v>
          </cell>
          <cell r="G19">
            <v>6</v>
          </cell>
          <cell r="H19" t="str">
            <v>ssa</v>
          </cell>
          <cell r="I19">
            <v>1</v>
          </cell>
          <cell r="J19" t="str">
            <v>low and middle</v>
          </cell>
          <cell r="K19" t="str">
            <v>both sexes</v>
          </cell>
          <cell r="L19" t="str">
            <v>1995-2000</v>
          </cell>
          <cell r="M19">
            <v>115.024</v>
          </cell>
          <cell r="N19">
            <v>27.532</v>
          </cell>
          <cell r="O19">
            <v>4.7229999999999999</v>
          </cell>
          <cell r="P19">
            <v>13.266</v>
          </cell>
          <cell r="Q19">
            <v>28.175000000000001</v>
          </cell>
          <cell r="R19">
            <v>21.860999999999997</v>
          </cell>
          <cell r="S19">
            <v>8.6229999999999993</v>
          </cell>
          <cell r="T19">
            <v>10.844000000000001</v>
          </cell>
        </row>
        <row r="20">
          <cell r="A20">
            <v>187</v>
          </cell>
          <cell r="B20">
            <v>76</v>
          </cell>
          <cell r="C20" t="str">
            <v>Brazil</v>
          </cell>
          <cell r="D20">
            <v>0</v>
          </cell>
          <cell r="E20">
            <v>2</v>
          </cell>
          <cell r="F20" t="str">
            <v>Amro</v>
          </cell>
          <cell r="G20">
            <v>7</v>
          </cell>
          <cell r="H20" t="str">
            <v>lac</v>
          </cell>
          <cell r="I20">
            <v>1</v>
          </cell>
          <cell r="J20" t="str">
            <v>low and middle</v>
          </cell>
          <cell r="K20" t="str">
            <v>both sexes</v>
          </cell>
          <cell r="L20" t="str">
            <v>1995-2000</v>
          </cell>
          <cell r="M20">
            <v>5951.4369999999999</v>
          </cell>
          <cell r="N20">
            <v>811.96500000000003</v>
          </cell>
          <cell r="O20">
            <v>116.947</v>
          </cell>
          <cell r="P20">
            <v>430.23900000000003</v>
          </cell>
          <cell r="Q20">
            <v>746.69800000000009</v>
          </cell>
          <cell r="R20">
            <v>1018.97</v>
          </cell>
          <cell r="S20">
            <v>898.34500000000003</v>
          </cell>
          <cell r="T20">
            <v>1928.2730000000001</v>
          </cell>
        </row>
        <row r="21">
          <cell r="A21">
            <v>176</v>
          </cell>
          <cell r="B21">
            <v>84</v>
          </cell>
          <cell r="C21" t="str">
            <v>Belize</v>
          </cell>
          <cell r="D21">
            <v>0</v>
          </cell>
          <cell r="E21">
            <v>2</v>
          </cell>
          <cell r="F21" t="str">
            <v>Amro</v>
          </cell>
          <cell r="G21">
            <v>7</v>
          </cell>
          <cell r="H21" t="str">
            <v>lac</v>
          </cell>
          <cell r="I21">
            <v>1</v>
          </cell>
          <cell r="J21" t="str">
            <v>low and middle</v>
          </cell>
          <cell r="K21" t="str">
            <v>both sexes</v>
          </cell>
          <cell r="L21" t="str">
            <v>1995-2000</v>
          </cell>
          <cell r="M21">
            <v>4.78</v>
          </cell>
          <cell r="N21">
            <v>1.3009999999999999</v>
          </cell>
          <cell r="O21">
            <v>0.11599999999999999</v>
          </cell>
          <cell r="P21">
            <v>0.20100000000000001</v>
          </cell>
          <cell r="Q21">
            <v>0.248</v>
          </cell>
          <cell r="R21">
            <v>0.35799999999999998</v>
          </cell>
          <cell r="S21">
            <v>0.58199999999999996</v>
          </cell>
          <cell r="T21">
            <v>1.974</v>
          </cell>
        </row>
        <row r="22">
          <cell r="A22">
            <v>208</v>
          </cell>
          <cell r="B22">
            <v>90</v>
          </cell>
          <cell r="C22" t="str">
            <v>Solomon Islands</v>
          </cell>
          <cell r="D22">
            <v>0</v>
          </cell>
          <cell r="E22">
            <v>6</v>
          </cell>
          <cell r="F22" t="str">
            <v>Wpro</v>
          </cell>
          <cell r="G22">
            <v>5</v>
          </cell>
          <cell r="H22" t="str">
            <v>oai</v>
          </cell>
          <cell r="I22">
            <v>1</v>
          </cell>
          <cell r="J22" t="str">
            <v>low and middle</v>
          </cell>
          <cell r="K22" t="str">
            <v>both sexes</v>
          </cell>
          <cell r="L22" t="str">
            <v>1995-2000</v>
          </cell>
          <cell r="M22">
            <v>8.1940000000000008</v>
          </cell>
          <cell r="N22">
            <v>1.974</v>
          </cell>
          <cell r="O22">
            <v>0.217</v>
          </cell>
          <cell r="P22">
            <v>0.51100000000000001</v>
          </cell>
          <cell r="Q22">
            <v>0.54100000000000004</v>
          </cell>
          <cell r="R22">
            <v>1.0900000000000001</v>
          </cell>
          <cell r="S22">
            <v>1.2889999999999999</v>
          </cell>
          <cell r="T22">
            <v>2.5719999999999996</v>
          </cell>
        </row>
        <row r="23">
          <cell r="A23">
            <v>89</v>
          </cell>
          <cell r="B23">
            <v>96</v>
          </cell>
          <cell r="C23" t="str">
            <v>Brunei Darussalam</v>
          </cell>
          <cell r="D23">
            <v>0</v>
          </cell>
          <cell r="E23">
            <v>6</v>
          </cell>
          <cell r="F23" t="str">
            <v>Wpro</v>
          </cell>
          <cell r="G23">
            <v>5</v>
          </cell>
          <cell r="H23" t="str">
            <v>oai</v>
          </cell>
          <cell r="I23">
            <v>4</v>
          </cell>
          <cell r="J23" t="str">
            <v>high</v>
          </cell>
          <cell r="K23" t="str">
            <v>both sexes</v>
          </cell>
          <cell r="L23" t="str">
            <v>1995-2000</v>
          </cell>
          <cell r="M23">
            <v>4.7539999999999996</v>
          </cell>
          <cell r="N23">
            <v>0.40600000000000003</v>
          </cell>
          <cell r="O23">
            <v>9.8000000000000004E-2</v>
          </cell>
          <cell r="P23">
            <v>0.26800000000000002</v>
          </cell>
          <cell r="Q23">
            <v>0.39500000000000002</v>
          </cell>
          <cell r="R23">
            <v>0.78899999999999992</v>
          </cell>
          <cell r="S23">
            <v>0.8</v>
          </cell>
          <cell r="T23">
            <v>1.998</v>
          </cell>
        </row>
        <row r="24">
          <cell r="A24">
            <v>122</v>
          </cell>
          <cell r="B24">
            <v>100</v>
          </cell>
          <cell r="C24" t="str">
            <v>Bulgaria</v>
          </cell>
          <cell r="D24">
            <v>0</v>
          </cell>
          <cell r="E24">
            <v>4</v>
          </cell>
          <cell r="F24" t="str">
            <v>Euro</v>
          </cell>
          <cell r="G24">
            <v>2</v>
          </cell>
          <cell r="H24" t="str">
            <v>fse</v>
          </cell>
          <cell r="I24">
            <v>1</v>
          </cell>
          <cell r="J24" t="str">
            <v>low and middle</v>
          </cell>
          <cell r="K24" t="str">
            <v>both sexes</v>
          </cell>
          <cell r="L24" t="str">
            <v>1995-2000</v>
          </cell>
          <cell r="M24">
            <v>563.53399999999999</v>
          </cell>
          <cell r="N24">
            <v>7.6470000000000002</v>
          </cell>
          <cell r="O24">
            <v>2.2130000000000001</v>
          </cell>
          <cell r="P24">
            <v>9.0510000000000002</v>
          </cell>
          <cell r="Q24">
            <v>20.573999999999998</v>
          </cell>
          <cell r="R24">
            <v>66.691999999999993</v>
          </cell>
          <cell r="S24">
            <v>112.01599999999999</v>
          </cell>
          <cell r="T24">
            <v>345.34100000000001</v>
          </cell>
        </row>
        <row r="25">
          <cell r="A25">
            <v>95</v>
          </cell>
          <cell r="B25">
            <v>104</v>
          </cell>
          <cell r="C25" t="str">
            <v>Myanmar</v>
          </cell>
          <cell r="D25">
            <v>0</v>
          </cell>
          <cell r="E25">
            <v>5</v>
          </cell>
          <cell r="F25" t="str">
            <v>Searo</v>
          </cell>
          <cell r="G25">
            <v>5</v>
          </cell>
          <cell r="H25" t="str">
            <v>oai</v>
          </cell>
          <cell r="I25">
            <v>1</v>
          </cell>
          <cell r="J25" t="str">
            <v>low and middle</v>
          </cell>
          <cell r="K25" t="str">
            <v>both sexes</v>
          </cell>
          <cell r="L25" t="str">
            <v>1995-2000</v>
          </cell>
          <cell r="M25">
            <v>2068.0259999999998</v>
          </cell>
          <cell r="N25">
            <v>532.68200000000002</v>
          </cell>
          <cell r="O25">
            <v>84.356999999999999</v>
          </cell>
          <cell r="P25">
            <v>124.77200000000001</v>
          </cell>
          <cell r="Q25">
            <v>168.649</v>
          </cell>
          <cell r="R25">
            <v>278.48699999999997</v>
          </cell>
          <cell r="S25">
            <v>349.29500000000002</v>
          </cell>
          <cell r="T25">
            <v>529.78399999999999</v>
          </cell>
        </row>
        <row r="26">
          <cell r="A26">
            <v>7</v>
          </cell>
          <cell r="B26">
            <v>108</v>
          </cell>
          <cell r="C26" t="str">
            <v>Burundi</v>
          </cell>
          <cell r="D26">
            <v>0</v>
          </cell>
          <cell r="E26">
            <v>1</v>
          </cell>
          <cell r="F26" t="str">
            <v>Afro</v>
          </cell>
          <cell r="G26">
            <v>6</v>
          </cell>
          <cell r="H26" t="str">
            <v>ssa</v>
          </cell>
          <cell r="I26">
            <v>1</v>
          </cell>
          <cell r="J26" t="str">
            <v>low and middle</v>
          </cell>
          <cell r="K26" t="str">
            <v>both sexes</v>
          </cell>
          <cell r="L26" t="str">
            <v>1995-2000</v>
          </cell>
          <cell r="M26">
            <v>639.15</v>
          </cell>
          <cell r="N26">
            <v>254.42099999999999</v>
          </cell>
          <cell r="O26">
            <v>68.456999999999994</v>
          </cell>
          <cell r="P26">
            <v>64.546000000000006</v>
          </cell>
          <cell r="Q26">
            <v>91.237000000000009</v>
          </cell>
          <cell r="R26">
            <v>66.533000000000001</v>
          </cell>
          <cell r="S26">
            <v>35.805</v>
          </cell>
          <cell r="T26">
            <v>58.150999999999996</v>
          </cell>
        </row>
        <row r="27">
          <cell r="A27">
            <v>121</v>
          </cell>
          <cell r="B27">
            <v>112</v>
          </cell>
          <cell r="C27" t="str">
            <v>Belarus</v>
          </cell>
          <cell r="D27">
            <v>0</v>
          </cell>
          <cell r="E27">
            <v>4</v>
          </cell>
          <cell r="F27" t="str">
            <v>Euro</v>
          </cell>
          <cell r="G27">
            <v>2</v>
          </cell>
          <cell r="H27" t="str">
            <v>fse</v>
          </cell>
          <cell r="I27">
            <v>1</v>
          </cell>
          <cell r="J27" t="str">
            <v>low and middle</v>
          </cell>
          <cell r="K27" t="str">
            <v>both sexes</v>
          </cell>
          <cell r="L27" t="str">
            <v>1995-2000</v>
          </cell>
          <cell r="M27">
            <v>680.79499999999996</v>
          </cell>
          <cell r="N27">
            <v>15.14</v>
          </cell>
          <cell r="O27">
            <v>4.2649999999999997</v>
          </cell>
          <cell r="P27">
            <v>18.640999999999998</v>
          </cell>
          <cell r="Q27">
            <v>47.058999999999997</v>
          </cell>
          <cell r="R27">
            <v>101.03100000000001</v>
          </cell>
          <cell r="S27">
            <v>146.74799999999999</v>
          </cell>
          <cell r="T27">
            <v>347.911</v>
          </cell>
        </row>
        <row r="28">
          <cell r="A28">
            <v>90</v>
          </cell>
          <cell r="B28">
            <v>116</v>
          </cell>
          <cell r="C28" t="str">
            <v>Cambodia</v>
          </cell>
          <cell r="D28">
            <v>0</v>
          </cell>
          <cell r="E28">
            <v>6</v>
          </cell>
          <cell r="F28" t="str">
            <v>Wpro</v>
          </cell>
          <cell r="G28">
            <v>5</v>
          </cell>
          <cell r="H28" t="str">
            <v>oai</v>
          </cell>
          <cell r="I28">
            <v>1</v>
          </cell>
          <cell r="J28" t="str">
            <v>low and middle</v>
          </cell>
          <cell r="K28" t="str">
            <v>both sexes</v>
          </cell>
          <cell r="L28" t="str">
            <v>1995-2000</v>
          </cell>
          <cell r="M28">
            <v>670.24699999999996</v>
          </cell>
          <cell r="N28">
            <v>252.489</v>
          </cell>
          <cell r="O28">
            <v>48.302</v>
          </cell>
          <cell r="P28">
            <v>59.246000000000002</v>
          </cell>
          <cell r="Q28">
            <v>81.233999999999995</v>
          </cell>
          <cell r="R28">
            <v>81.544000000000011</v>
          </cell>
          <cell r="S28">
            <v>59.23</v>
          </cell>
          <cell r="T28">
            <v>88.201999999999984</v>
          </cell>
        </row>
        <row r="29">
          <cell r="A29">
            <v>26</v>
          </cell>
          <cell r="B29">
            <v>120</v>
          </cell>
          <cell r="C29" t="str">
            <v>Cameroon</v>
          </cell>
          <cell r="D29">
            <v>0</v>
          </cell>
          <cell r="E29">
            <v>1</v>
          </cell>
          <cell r="F29" t="str">
            <v>Afro</v>
          </cell>
          <cell r="G29">
            <v>6</v>
          </cell>
          <cell r="H29" t="str">
            <v>ssa</v>
          </cell>
          <cell r="I29">
            <v>1</v>
          </cell>
          <cell r="J29" t="str">
            <v>low and middle</v>
          </cell>
          <cell r="K29" t="str">
            <v>both sexes</v>
          </cell>
          <cell r="L29" t="str">
            <v>1995-2000</v>
          </cell>
          <cell r="M29">
            <v>878.24300000000005</v>
          </cell>
          <cell r="N29">
            <v>322.75700000000001</v>
          </cell>
          <cell r="O29">
            <v>70.426999999999992</v>
          </cell>
          <cell r="P29">
            <v>82.525000000000006</v>
          </cell>
          <cell r="Q29">
            <v>98.614999999999995</v>
          </cell>
          <cell r="R29">
            <v>96.861999999999995</v>
          </cell>
          <cell r="S29">
            <v>73.863</v>
          </cell>
          <cell r="T29">
            <v>133.19399999999999</v>
          </cell>
        </row>
        <row r="30">
          <cell r="A30">
            <v>198</v>
          </cell>
          <cell r="B30">
            <v>124</v>
          </cell>
          <cell r="C30" t="str">
            <v>Canada</v>
          </cell>
          <cell r="D30">
            <v>0</v>
          </cell>
          <cell r="E30">
            <v>2</v>
          </cell>
          <cell r="F30" t="str">
            <v>Amro</v>
          </cell>
          <cell r="G30">
            <v>1</v>
          </cell>
          <cell r="H30" t="str">
            <v>eme</v>
          </cell>
          <cell r="I30">
            <v>4</v>
          </cell>
          <cell r="J30" t="str">
            <v>high</v>
          </cell>
          <cell r="K30" t="str">
            <v>both sexes</v>
          </cell>
          <cell r="L30" t="str">
            <v>1995-2000</v>
          </cell>
          <cell r="M30">
            <v>1073.499</v>
          </cell>
          <cell r="N30">
            <v>12.964</v>
          </cell>
          <cell r="O30">
            <v>3.3890000000000002</v>
          </cell>
          <cell r="P30">
            <v>18.350000000000001</v>
          </cell>
          <cell r="Q30">
            <v>44.89</v>
          </cell>
          <cell r="R30">
            <v>105.512</v>
          </cell>
          <cell r="S30">
            <v>160.202</v>
          </cell>
          <cell r="T30">
            <v>728.19199999999989</v>
          </cell>
        </row>
        <row r="31">
          <cell r="A31">
            <v>50</v>
          </cell>
          <cell r="B31">
            <v>132</v>
          </cell>
          <cell r="C31" t="str">
            <v>Cape Verde</v>
          </cell>
          <cell r="D31">
            <v>0</v>
          </cell>
          <cell r="E31">
            <v>1</v>
          </cell>
          <cell r="F31" t="str">
            <v>Afro</v>
          </cell>
          <cell r="G31">
            <v>6</v>
          </cell>
          <cell r="H31" t="str">
            <v>ssa</v>
          </cell>
          <cell r="I31">
            <v>1</v>
          </cell>
          <cell r="J31" t="str">
            <v>low and middle</v>
          </cell>
          <cell r="K31" t="str">
            <v>both sexes</v>
          </cell>
          <cell r="L31" t="str">
            <v>1995-2000</v>
          </cell>
          <cell r="M31">
            <v>12.901999999999999</v>
          </cell>
          <cell r="N31">
            <v>4.1280000000000001</v>
          </cell>
          <cell r="O31">
            <v>0.253</v>
          </cell>
          <cell r="P31">
            <v>0.66300000000000003</v>
          </cell>
          <cell r="Q31">
            <v>0.84799999999999998</v>
          </cell>
          <cell r="R31">
            <v>0.72499999999999998</v>
          </cell>
          <cell r="S31">
            <v>1.69</v>
          </cell>
          <cell r="T31">
            <v>4.5949999999999998</v>
          </cell>
        </row>
        <row r="32">
          <cell r="A32">
            <v>27</v>
          </cell>
          <cell r="B32">
            <v>140</v>
          </cell>
          <cell r="C32" t="str">
            <v>Central African Republic</v>
          </cell>
          <cell r="D32">
            <v>0</v>
          </cell>
          <cell r="E32">
            <v>1</v>
          </cell>
          <cell r="F32" t="str">
            <v>Afro</v>
          </cell>
          <cell r="G32">
            <v>6</v>
          </cell>
          <cell r="H32" t="str">
            <v>ssa</v>
          </cell>
          <cell r="I32">
            <v>1</v>
          </cell>
          <cell r="J32" t="str">
            <v>low and middle</v>
          </cell>
          <cell r="K32" t="str">
            <v>both sexes</v>
          </cell>
          <cell r="L32" t="str">
            <v>1995-2000</v>
          </cell>
          <cell r="M32">
            <v>322.44900000000001</v>
          </cell>
          <cell r="N32">
            <v>105.4</v>
          </cell>
          <cell r="O32">
            <v>29.103000000000002</v>
          </cell>
          <cell r="P32">
            <v>32.055</v>
          </cell>
          <cell r="Q32">
            <v>48.18</v>
          </cell>
          <cell r="R32">
            <v>41.764000000000003</v>
          </cell>
          <cell r="S32">
            <v>25.571999999999999</v>
          </cell>
          <cell r="T32">
            <v>40.375</v>
          </cell>
        </row>
        <row r="33">
          <cell r="A33">
            <v>84</v>
          </cell>
          <cell r="B33">
            <v>144</v>
          </cell>
          <cell r="C33" t="str">
            <v>Sri Lanka</v>
          </cell>
          <cell r="D33">
            <v>0</v>
          </cell>
          <cell r="E33">
            <v>5</v>
          </cell>
          <cell r="F33" t="str">
            <v>Searo</v>
          </cell>
          <cell r="G33">
            <v>5</v>
          </cell>
          <cell r="H33" t="str">
            <v>oai</v>
          </cell>
          <cell r="I33">
            <v>1</v>
          </cell>
          <cell r="J33" t="str">
            <v>low and middle</v>
          </cell>
          <cell r="K33" t="str">
            <v>both sexes</v>
          </cell>
          <cell r="L33" t="str">
            <v>1995-2000</v>
          </cell>
          <cell r="M33">
            <v>527.29399999999998</v>
          </cell>
          <cell r="N33">
            <v>34.707000000000001</v>
          </cell>
          <cell r="O33">
            <v>6.173</v>
          </cell>
          <cell r="P33">
            <v>24.677999999999997</v>
          </cell>
          <cell r="Q33">
            <v>35.829000000000001</v>
          </cell>
          <cell r="R33">
            <v>75.338999999999999</v>
          </cell>
          <cell r="S33">
            <v>96.841999999999999</v>
          </cell>
          <cell r="T33">
            <v>253.726</v>
          </cell>
        </row>
        <row r="34">
          <cell r="A34">
            <v>28</v>
          </cell>
          <cell r="B34">
            <v>148</v>
          </cell>
          <cell r="C34" t="str">
            <v>Chad</v>
          </cell>
          <cell r="D34">
            <v>0</v>
          </cell>
          <cell r="E34">
            <v>1</v>
          </cell>
          <cell r="F34" t="str">
            <v>Afro</v>
          </cell>
          <cell r="G34">
            <v>6</v>
          </cell>
          <cell r="H34" t="str">
            <v>ssa</v>
          </cell>
          <cell r="I34">
            <v>1</v>
          </cell>
          <cell r="J34" t="str">
            <v>low and middle</v>
          </cell>
          <cell r="K34" t="str">
            <v>both sexes</v>
          </cell>
          <cell r="L34" t="str">
            <v>1995-2000</v>
          </cell>
          <cell r="M34">
            <v>635.44899999999996</v>
          </cell>
          <cell r="N34">
            <v>282.92</v>
          </cell>
          <cell r="O34">
            <v>65.450999999999993</v>
          </cell>
          <cell r="P34">
            <v>55.186999999999998</v>
          </cell>
          <cell r="Q34">
            <v>60.798000000000002</v>
          </cell>
          <cell r="R34">
            <v>56.838999999999999</v>
          </cell>
          <cell r="S34">
            <v>44.361999999999995</v>
          </cell>
          <cell r="T34">
            <v>69.89200000000001</v>
          </cell>
        </row>
        <row r="35">
          <cell r="A35">
            <v>188</v>
          </cell>
          <cell r="B35">
            <v>152</v>
          </cell>
          <cell r="C35" t="str">
            <v>Chile</v>
          </cell>
          <cell r="D35">
            <v>0</v>
          </cell>
          <cell r="E35">
            <v>2</v>
          </cell>
          <cell r="F35" t="str">
            <v>Amro</v>
          </cell>
          <cell r="G35">
            <v>7</v>
          </cell>
          <cell r="H35" t="str">
            <v>lac</v>
          </cell>
          <cell r="I35">
            <v>1</v>
          </cell>
          <cell r="J35" t="str">
            <v>low and middle</v>
          </cell>
          <cell r="K35" t="str">
            <v>both sexes</v>
          </cell>
          <cell r="L35" t="str">
            <v>1995-2000</v>
          </cell>
          <cell r="M35">
            <v>411.48700000000002</v>
          </cell>
          <cell r="N35">
            <v>22.606999999999999</v>
          </cell>
          <cell r="O35">
            <v>3.8210000000000002</v>
          </cell>
          <cell r="P35">
            <v>15.298000000000002</v>
          </cell>
          <cell r="Q35">
            <v>29.103000000000002</v>
          </cell>
          <cell r="R35">
            <v>56.652999999999992</v>
          </cell>
          <cell r="S35">
            <v>68.819999999999993</v>
          </cell>
          <cell r="T35">
            <v>215.185</v>
          </cell>
        </row>
        <row r="36">
          <cell r="A36">
            <v>66</v>
          </cell>
          <cell r="B36">
            <v>156</v>
          </cell>
          <cell r="C36" t="str">
            <v>China (5)</v>
          </cell>
          <cell r="D36">
            <v>0</v>
          </cell>
          <cell r="E36">
            <v>6</v>
          </cell>
          <cell r="F36" t="str">
            <v>Wpro</v>
          </cell>
          <cell r="G36">
            <v>4</v>
          </cell>
          <cell r="H36" t="str">
            <v>chn</v>
          </cell>
          <cell r="I36">
            <v>5</v>
          </cell>
          <cell r="J36" t="str">
            <v>chn</v>
          </cell>
          <cell r="K36" t="str">
            <v>both sexes</v>
          </cell>
          <cell r="L36" t="str">
            <v>1995-2000</v>
          </cell>
          <cell r="M36">
            <v>43382.82</v>
          </cell>
          <cell r="N36">
            <v>4894.9560000000001</v>
          </cell>
          <cell r="O36">
            <v>541.58100000000002</v>
          </cell>
          <cell r="P36">
            <v>1524.999</v>
          </cell>
          <cell r="Q36">
            <v>2521.2719999999999</v>
          </cell>
          <cell r="R36">
            <v>5590.2880000000005</v>
          </cell>
          <cell r="S36">
            <v>8630.6080000000002</v>
          </cell>
          <cell r="T36">
            <v>19679.115999999998</v>
          </cell>
        </row>
        <row r="37">
          <cell r="A37">
            <v>189</v>
          </cell>
          <cell r="B37">
            <v>170</v>
          </cell>
          <cell r="C37" t="str">
            <v>Colombia</v>
          </cell>
          <cell r="D37">
            <v>0</v>
          </cell>
          <cell r="E37">
            <v>2</v>
          </cell>
          <cell r="F37" t="str">
            <v>Amro</v>
          </cell>
          <cell r="G37">
            <v>7</v>
          </cell>
          <cell r="H37" t="str">
            <v>lac</v>
          </cell>
          <cell r="I37">
            <v>1</v>
          </cell>
          <cell r="J37" t="str">
            <v>low and middle</v>
          </cell>
          <cell r="K37" t="str">
            <v>both sexes</v>
          </cell>
          <cell r="L37" t="str">
            <v>1995-2000</v>
          </cell>
          <cell r="M37">
            <v>1170.528</v>
          </cell>
          <cell r="N37">
            <v>193.184</v>
          </cell>
          <cell r="O37">
            <v>24.021999999999998</v>
          </cell>
          <cell r="P37">
            <v>124.87</v>
          </cell>
          <cell r="Q37">
            <v>126.104</v>
          </cell>
          <cell r="R37">
            <v>143.16899999999998</v>
          </cell>
          <cell r="S37">
            <v>150.108</v>
          </cell>
          <cell r="T37">
            <v>409.07100000000003</v>
          </cell>
        </row>
        <row r="38">
          <cell r="A38">
            <v>8</v>
          </cell>
          <cell r="B38">
            <v>174</v>
          </cell>
          <cell r="C38" t="str">
            <v>Comoros</v>
          </cell>
          <cell r="D38">
            <v>0</v>
          </cell>
          <cell r="E38">
            <v>1</v>
          </cell>
          <cell r="F38" t="str">
            <v>Afro</v>
          </cell>
          <cell r="G38">
            <v>6</v>
          </cell>
          <cell r="H38" t="str">
            <v>ssa</v>
          </cell>
          <cell r="I38">
            <v>1</v>
          </cell>
          <cell r="J38" t="str">
            <v>low and middle</v>
          </cell>
          <cell r="K38" t="str">
            <v>both sexes</v>
          </cell>
          <cell r="L38" t="str">
            <v>1995-2000</v>
          </cell>
          <cell r="M38">
            <v>30.402000000000001</v>
          </cell>
          <cell r="N38">
            <v>12.544</v>
          </cell>
          <cell r="O38">
            <v>1.6579999999999999</v>
          </cell>
          <cell r="P38">
            <v>3.056</v>
          </cell>
          <cell r="Q38">
            <v>2.629</v>
          </cell>
          <cell r="R38">
            <v>3.1470000000000002</v>
          </cell>
          <cell r="S38">
            <v>2.87</v>
          </cell>
          <cell r="T38">
            <v>4.4980000000000002</v>
          </cell>
        </row>
        <row r="39">
          <cell r="A39">
            <v>29</v>
          </cell>
          <cell r="B39">
            <v>178</v>
          </cell>
          <cell r="C39" t="str">
            <v>Congo</v>
          </cell>
          <cell r="D39">
            <v>0</v>
          </cell>
          <cell r="E39">
            <v>1</v>
          </cell>
          <cell r="F39" t="str">
            <v>Afro</v>
          </cell>
          <cell r="G39">
            <v>6</v>
          </cell>
          <cell r="H39" t="str">
            <v>ssa</v>
          </cell>
          <cell r="I39">
            <v>1</v>
          </cell>
          <cell r="J39" t="str">
            <v>low and middle</v>
          </cell>
          <cell r="K39" t="str">
            <v>both sexes</v>
          </cell>
          <cell r="L39" t="str">
            <v>1995-2000</v>
          </cell>
          <cell r="M39">
            <v>217.43600000000001</v>
          </cell>
          <cell r="N39">
            <v>80.656000000000006</v>
          </cell>
          <cell r="O39">
            <v>17.849</v>
          </cell>
          <cell r="P39">
            <v>21.222999999999999</v>
          </cell>
          <cell r="Q39">
            <v>30.654</v>
          </cell>
          <cell r="R39">
            <v>26.080999999999996</v>
          </cell>
          <cell r="S39">
            <v>15.481999999999999</v>
          </cell>
          <cell r="T39">
            <v>25.491000000000003</v>
          </cell>
        </row>
        <row r="40">
          <cell r="A40">
            <v>30</v>
          </cell>
          <cell r="B40">
            <v>180</v>
          </cell>
          <cell r="C40" t="str">
            <v>Dem. Republic of the Congo</v>
          </cell>
          <cell r="D40">
            <v>0</v>
          </cell>
          <cell r="E40">
            <v>1</v>
          </cell>
          <cell r="F40" t="str">
            <v>Afro</v>
          </cell>
          <cell r="G40">
            <v>6</v>
          </cell>
          <cell r="H40" t="str">
            <v>ssa</v>
          </cell>
          <cell r="I40">
            <v>1</v>
          </cell>
          <cell r="J40" t="str">
            <v>low and middle</v>
          </cell>
          <cell r="K40" t="str">
            <v>both sexes</v>
          </cell>
          <cell r="L40" t="str">
            <v>1995-2000</v>
          </cell>
          <cell r="M40">
            <v>3569.25</v>
          </cell>
          <cell r="N40">
            <v>1583.05</v>
          </cell>
          <cell r="O40">
            <v>331.32499999999999</v>
          </cell>
          <cell r="P40">
            <v>321.666</v>
          </cell>
          <cell r="Q40">
            <v>383.53800000000001</v>
          </cell>
          <cell r="R40">
            <v>350.21499999999997</v>
          </cell>
          <cell r="S40">
            <v>237.488</v>
          </cell>
          <cell r="T40">
            <v>361.96800000000007</v>
          </cell>
        </row>
        <row r="41">
          <cell r="A41">
            <v>177</v>
          </cell>
          <cell r="B41">
            <v>188</v>
          </cell>
          <cell r="C41" t="str">
            <v>Costa Rica</v>
          </cell>
          <cell r="D41">
            <v>0</v>
          </cell>
          <cell r="E41">
            <v>2</v>
          </cell>
          <cell r="F41" t="str">
            <v>Amro</v>
          </cell>
          <cell r="G41">
            <v>7</v>
          </cell>
          <cell r="H41" t="str">
            <v>lac</v>
          </cell>
          <cell r="I41">
            <v>1</v>
          </cell>
          <cell r="J41" t="str">
            <v>low and middle</v>
          </cell>
          <cell r="K41" t="str">
            <v>both sexes</v>
          </cell>
          <cell r="L41" t="str">
            <v>1995-2000</v>
          </cell>
          <cell r="M41">
            <v>72.631</v>
          </cell>
          <cell r="N41">
            <v>6.5259999999999998</v>
          </cell>
          <cell r="O41">
            <v>1.1360000000000001</v>
          </cell>
          <cell r="P41">
            <v>3.3709999999999996</v>
          </cell>
          <cell r="Q41">
            <v>5.7089999999999996</v>
          </cell>
          <cell r="R41">
            <v>9.2940000000000005</v>
          </cell>
          <cell r="S41">
            <v>11.147</v>
          </cell>
          <cell r="T41">
            <v>35.448</v>
          </cell>
        </row>
        <row r="42">
          <cell r="A42">
            <v>145</v>
          </cell>
          <cell r="B42">
            <v>191</v>
          </cell>
          <cell r="C42" t="str">
            <v>Croatia</v>
          </cell>
          <cell r="D42">
            <v>0</v>
          </cell>
          <cell r="E42">
            <v>4</v>
          </cell>
          <cell r="F42" t="str">
            <v>Euro</v>
          </cell>
          <cell r="G42">
            <v>2</v>
          </cell>
          <cell r="H42" t="str">
            <v>fse</v>
          </cell>
          <cell r="I42">
            <v>1</v>
          </cell>
          <cell r="J42" t="str">
            <v>low and middle</v>
          </cell>
          <cell r="K42" t="str">
            <v>both sexes</v>
          </cell>
          <cell r="L42" t="str">
            <v>1995-2000</v>
          </cell>
          <cell r="M42">
            <v>257.56200000000001</v>
          </cell>
          <cell r="N42">
            <v>3.0150000000000001</v>
          </cell>
          <cell r="O42">
            <v>0.82200000000000006</v>
          </cell>
          <cell r="P42">
            <v>3.8220000000000001</v>
          </cell>
          <cell r="Q42">
            <v>10.516</v>
          </cell>
          <cell r="R42">
            <v>33.561999999999998</v>
          </cell>
          <cell r="S42">
            <v>55.563000000000002</v>
          </cell>
          <cell r="T42">
            <v>150.26200000000003</v>
          </cell>
        </row>
        <row r="43">
          <cell r="A43">
            <v>166</v>
          </cell>
          <cell r="B43">
            <v>192</v>
          </cell>
          <cell r="C43" t="str">
            <v>Cuba</v>
          </cell>
          <cell r="D43">
            <v>0</v>
          </cell>
          <cell r="E43">
            <v>2</v>
          </cell>
          <cell r="F43" t="str">
            <v>Amro</v>
          </cell>
          <cell r="G43">
            <v>7</v>
          </cell>
          <cell r="H43" t="str">
            <v>lac</v>
          </cell>
          <cell r="I43">
            <v>1</v>
          </cell>
          <cell r="J43" t="str">
            <v>low and middle</v>
          </cell>
          <cell r="K43" t="str">
            <v>both sexes</v>
          </cell>
          <cell r="L43" t="str">
            <v>1995-2000</v>
          </cell>
          <cell r="M43">
            <v>389.76</v>
          </cell>
          <cell r="N43">
            <v>8.8160000000000007</v>
          </cell>
          <cell r="O43">
            <v>3.069</v>
          </cell>
          <cell r="P43">
            <v>14.347</v>
          </cell>
          <cell r="Q43">
            <v>22.85</v>
          </cell>
          <cell r="R43">
            <v>49.567999999999998</v>
          </cell>
          <cell r="S43">
            <v>57.926000000000002</v>
          </cell>
          <cell r="T43">
            <v>233.184</v>
          </cell>
        </row>
        <row r="44">
          <cell r="A44">
            <v>104</v>
          </cell>
          <cell r="B44">
            <v>196</v>
          </cell>
          <cell r="C44" t="str">
            <v>Cyprus</v>
          </cell>
          <cell r="D44">
            <v>0</v>
          </cell>
          <cell r="E44">
            <v>3</v>
          </cell>
          <cell r="F44" t="str">
            <v>Emro</v>
          </cell>
          <cell r="G44">
            <v>8</v>
          </cell>
          <cell r="H44" t="str">
            <v>mec</v>
          </cell>
          <cell r="I44">
            <v>4</v>
          </cell>
          <cell r="J44" t="str">
            <v>high</v>
          </cell>
          <cell r="K44" t="str">
            <v>both sexes</v>
          </cell>
          <cell r="L44" t="str">
            <v>1995-2000</v>
          </cell>
          <cell r="M44">
            <v>27.991</v>
          </cell>
          <cell r="N44">
            <v>0.51900000000000002</v>
          </cell>
          <cell r="O44">
            <v>9.1999999999999998E-2</v>
          </cell>
          <cell r="P44">
            <v>0.65700000000000003</v>
          </cell>
          <cell r="Q44">
            <v>0.96300000000000008</v>
          </cell>
          <cell r="R44">
            <v>2.637</v>
          </cell>
          <cell r="S44">
            <v>3.7989999999999999</v>
          </cell>
          <cell r="T44">
            <v>19.323999999999998</v>
          </cell>
        </row>
        <row r="45">
          <cell r="A45">
            <v>123</v>
          </cell>
          <cell r="B45">
            <v>203</v>
          </cell>
          <cell r="C45" t="str">
            <v>Czech Republic</v>
          </cell>
          <cell r="D45">
            <v>0</v>
          </cell>
          <cell r="E45">
            <v>4</v>
          </cell>
          <cell r="F45" t="str">
            <v>Euro</v>
          </cell>
          <cell r="G45">
            <v>2</v>
          </cell>
          <cell r="H45" t="str">
            <v>fse</v>
          </cell>
          <cell r="I45">
            <v>1</v>
          </cell>
          <cell r="J45" t="str">
            <v>low and middle</v>
          </cell>
          <cell r="K45" t="str">
            <v>both sexes</v>
          </cell>
          <cell r="L45" t="str">
            <v>1995-2000</v>
          </cell>
          <cell r="M45">
            <v>569.48800000000006</v>
          </cell>
          <cell r="N45">
            <v>4.085</v>
          </cell>
          <cell r="O45">
            <v>1.4039999999999999</v>
          </cell>
          <cell r="P45">
            <v>8.0120000000000005</v>
          </cell>
          <cell r="Q45">
            <v>17.771000000000001</v>
          </cell>
          <cell r="R45">
            <v>70.631</v>
          </cell>
          <cell r="S45">
            <v>100.313</v>
          </cell>
          <cell r="T45">
            <v>367.27199999999999</v>
          </cell>
        </row>
        <row r="46">
          <cell r="A46">
            <v>48</v>
          </cell>
          <cell r="B46">
            <v>204</v>
          </cell>
          <cell r="C46" t="str">
            <v>Benin</v>
          </cell>
          <cell r="D46">
            <v>0</v>
          </cell>
          <cell r="E46">
            <v>1</v>
          </cell>
          <cell r="F46" t="str">
            <v>Afro</v>
          </cell>
          <cell r="G46">
            <v>6</v>
          </cell>
          <cell r="H46" t="str">
            <v>ssa</v>
          </cell>
          <cell r="I46">
            <v>1</v>
          </cell>
          <cell r="J46" t="str">
            <v>low and middle</v>
          </cell>
          <cell r="K46" t="str">
            <v>both sexes</v>
          </cell>
          <cell r="L46" t="str">
            <v>1995-2000</v>
          </cell>
          <cell r="M46">
            <v>371.49799999999999</v>
          </cell>
          <cell r="N46">
            <v>161.35</v>
          </cell>
          <cell r="O46">
            <v>38.707999999999998</v>
          </cell>
          <cell r="P46">
            <v>34.244</v>
          </cell>
          <cell r="Q46">
            <v>34.914999999999999</v>
          </cell>
          <cell r="R46">
            <v>30.76</v>
          </cell>
          <cell r="S46">
            <v>23.852</v>
          </cell>
          <cell r="T46">
            <v>47.668999999999997</v>
          </cell>
        </row>
        <row r="47">
          <cell r="A47">
            <v>132</v>
          </cell>
          <cell r="B47">
            <v>208</v>
          </cell>
          <cell r="C47" t="str">
            <v>Denmark</v>
          </cell>
          <cell r="D47">
            <v>0</v>
          </cell>
          <cell r="E47">
            <v>4</v>
          </cell>
          <cell r="F47" t="str">
            <v>Euro</v>
          </cell>
          <cell r="G47">
            <v>1</v>
          </cell>
          <cell r="H47" t="str">
            <v>eme</v>
          </cell>
          <cell r="I47">
            <v>4</v>
          </cell>
          <cell r="J47" t="str">
            <v>high</v>
          </cell>
          <cell r="K47" t="str">
            <v>both sexes</v>
          </cell>
          <cell r="L47" t="str">
            <v>1995-2000</v>
          </cell>
          <cell r="M47">
            <v>307.43200000000002</v>
          </cell>
          <cell r="N47">
            <v>2.8130000000000002</v>
          </cell>
          <cell r="O47">
            <v>0.54500000000000004</v>
          </cell>
          <cell r="P47">
            <v>2.8819999999999997</v>
          </cell>
          <cell r="Q47">
            <v>8.6439999999999984</v>
          </cell>
          <cell r="R47">
            <v>33.134</v>
          </cell>
          <cell r="S47">
            <v>45.231000000000002</v>
          </cell>
          <cell r="T47">
            <v>214.18300000000002</v>
          </cell>
        </row>
        <row r="48">
          <cell r="A48">
            <v>167</v>
          </cell>
          <cell r="B48">
            <v>214</v>
          </cell>
          <cell r="C48" t="str">
            <v>Dominican Republic</v>
          </cell>
          <cell r="D48">
            <v>0</v>
          </cell>
          <cell r="E48">
            <v>2</v>
          </cell>
          <cell r="F48" t="str">
            <v>Amro</v>
          </cell>
          <cell r="G48">
            <v>7</v>
          </cell>
          <cell r="H48" t="str">
            <v>lac</v>
          </cell>
          <cell r="I48">
            <v>1</v>
          </cell>
          <cell r="J48" t="str">
            <v>low and middle</v>
          </cell>
          <cell r="K48" t="str">
            <v>both sexes</v>
          </cell>
          <cell r="L48" t="str">
            <v>1995-2000</v>
          </cell>
          <cell r="M48">
            <v>216.28200000000001</v>
          </cell>
          <cell r="N48">
            <v>45.902999999999999</v>
          </cell>
          <cell r="O48">
            <v>6.3140000000000001</v>
          </cell>
          <cell r="P48">
            <v>13.788</v>
          </cell>
          <cell r="Q48">
            <v>19.905000000000001</v>
          </cell>
          <cell r="R48">
            <v>27.356000000000002</v>
          </cell>
          <cell r="S48">
            <v>30.516000000000002</v>
          </cell>
          <cell r="T48">
            <v>72.5</v>
          </cell>
        </row>
        <row r="49">
          <cell r="A49">
            <v>190</v>
          </cell>
          <cell r="B49">
            <v>218</v>
          </cell>
          <cell r="C49" t="str">
            <v>Ecuador</v>
          </cell>
          <cell r="D49">
            <v>0</v>
          </cell>
          <cell r="E49">
            <v>2</v>
          </cell>
          <cell r="F49" t="str">
            <v>Amro</v>
          </cell>
          <cell r="G49">
            <v>7</v>
          </cell>
          <cell r="H49" t="str">
            <v>lac</v>
          </cell>
          <cell r="I49">
            <v>1</v>
          </cell>
          <cell r="J49" t="str">
            <v>low and middle</v>
          </cell>
          <cell r="K49" t="str">
            <v>both sexes</v>
          </cell>
          <cell r="L49" t="str">
            <v>1995-2000</v>
          </cell>
          <cell r="M49">
            <v>359.47500000000002</v>
          </cell>
          <cell r="N49">
            <v>92.406000000000006</v>
          </cell>
          <cell r="O49">
            <v>10.93</v>
          </cell>
          <cell r="P49">
            <v>25.100999999999999</v>
          </cell>
          <cell r="Q49">
            <v>32.808</v>
          </cell>
          <cell r="R49">
            <v>41.044000000000004</v>
          </cell>
          <cell r="S49">
            <v>41.2</v>
          </cell>
          <cell r="T49">
            <v>115.98599999999999</v>
          </cell>
        </row>
        <row r="50">
          <cell r="A50">
            <v>178</v>
          </cell>
          <cell r="B50">
            <v>222</v>
          </cell>
          <cell r="C50" t="str">
            <v>El Salvador</v>
          </cell>
          <cell r="D50">
            <v>0</v>
          </cell>
          <cell r="E50">
            <v>2</v>
          </cell>
          <cell r="F50" t="str">
            <v>Amro</v>
          </cell>
          <cell r="G50">
            <v>7</v>
          </cell>
          <cell r="H50" t="str">
            <v>lac</v>
          </cell>
          <cell r="I50">
            <v>1</v>
          </cell>
          <cell r="J50" t="str">
            <v>low and middle</v>
          </cell>
          <cell r="K50" t="str">
            <v>both sexes</v>
          </cell>
          <cell r="L50" t="str">
            <v>1995-2000</v>
          </cell>
          <cell r="M50">
            <v>182.595</v>
          </cell>
          <cell r="N50">
            <v>34.28</v>
          </cell>
          <cell r="O50">
            <v>5.2679999999999998</v>
          </cell>
          <cell r="P50">
            <v>17.314</v>
          </cell>
          <cell r="Q50">
            <v>19.227</v>
          </cell>
          <cell r="R50">
            <v>23.541</v>
          </cell>
          <cell r="S50">
            <v>23.21</v>
          </cell>
          <cell r="T50">
            <v>59.755000000000003</v>
          </cell>
        </row>
        <row r="51">
          <cell r="A51">
            <v>31</v>
          </cell>
          <cell r="B51">
            <v>226</v>
          </cell>
          <cell r="C51" t="str">
            <v>Equatorial Guinea</v>
          </cell>
          <cell r="D51">
            <v>0</v>
          </cell>
          <cell r="E51">
            <v>1</v>
          </cell>
          <cell r="F51" t="str">
            <v>Afro</v>
          </cell>
          <cell r="G51">
            <v>6</v>
          </cell>
          <cell r="H51" t="str">
            <v>ssa</v>
          </cell>
          <cell r="I51">
            <v>1</v>
          </cell>
          <cell r="J51" t="str">
            <v>low and middle</v>
          </cell>
          <cell r="K51" t="str">
            <v>both sexes</v>
          </cell>
          <cell r="L51" t="str">
            <v>1995-2000</v>
          </cell>
          <cell r="M51">
            <v>34.652000000000001</v>
          </cell>
          <cell r="N51">
            <v>15.648</v>
          </cell>
          <cell r="O51">
            <v>2.8259999999999996</v>
          </cell>
          <cell r="P51">
            <v>2.9660000000000002</v>
          </cell>
          <cell r="Q51">
            <v>2.726</v>
          </cell>
          <cell r="R51">
            <v>2.867</v>
          </cell>
          <cell r="S51">
            <v>2.7679999999999998</v>
          </cell>
          <cell r="T51">
            <v>4.8510000000000009</v>
          </cell>
        </row>
        <row r="52">
          <cell r="A52">
            <v>11</v>
          </cell>
          <cell r="B52">
            <v>231</v>
          </cell>
          <cell r="C52" t="str">
            <v>Ethiopia</v>
          </cell>
          <cell r="D52">
            <v>0</v>
          </cell>
          <cell r="E52">
            <v>1</v>
          </cell>
          <cell r="F52" t="str">
            <v>Afro</v>
          </cell>
          <cell r="G52">
            <v>6</v>
          </cell>
          <cell r="H52" t="str">
            <v>ssa</v>
          </cell>
          <cell r="I52">
            <v>1</v>
          </cell>
          <cell r="J52" t="str">
            <v>low and middle</v>
          </cell>
          <cell r="K52" t="str">
            <v>both sexes</v>
          </cell>
          <cell r="L52" t="str">
            <v>1995-2000</v>
          </cell>
          <cell r="M52">
            <v>5837.0159999999996</v>
          </cell>
          <cell r="N52">
            <v>2463.846</v>
          </cell>
          <cell r="O52">
            <v>544.69200000000001</v>
          </cell>
          <cell r="P52">
            <v>548.94799999999998</v>
          </cell>
          <cell r="Q52">
            <v>762.21399999999994</v>
          </cell>
          <cell r="R52">
            <v>648.19599999999991</v>
          </cell>
          <cell r="S52">
            <v>370.35699999999997</v>
          </cell>
          <cell r="T52">
            <v>498.76300000000003</v>
          </cell>
        </row>
        <row r="53">
          <cell r="A53">
            <v>10</v>
          </cell>
          <cell r="B53">
            <v>232</v>
          </cell>
          <cell r="C53" t="str">
            <v>Eritrea</v>
          </cell>
          <cell r="D53">
            <v>0</v>
          </cell>
          <cell r="E53">
            <v>1</v>
          </cell>
          <cell r="F53" t="str">
            <v>Afro</v>
          </cell>
          <cell r="G53">
            <v>6</v>
          </cell>
          <cell r="H53" t="str">
            <v>ssa</v>
          </cell>
          <cell r="I53">
            <v>1</v>
          </cell>
          <cell r="J53" t="str">
            <v>low and middle</v>
          </cell>
          <cell r="K53" t="str">
            <v>both sexes</v>
          </cell>
          <cell r="L53" t="str">
            <v>1995-2000</v>
          </cell>
          <cell r="M53">
            <v>253.072</v>
          </cell>
          <cell r="N53">
            <v>106.636</v>
          </cell>
          <cell r="O53">
            <v>21.389000000000003</v>
          </cell>
          <cell r="P53">
            <v>23.951999999999998</v>
          </cell>
          <cell r="Q53">
            <v>27.759</v>
          </cell>
          <cell r="R53">
            <v>27.717000000000002</v>
          </cell>
          <cell r="S53">
            <v>19.574999999999999</v>
          </cell>
          <cell r="T53">
            <v>26.043999999999997</v>
          </cell>
        </row>
        <row r="54">
          <cell r="A54">
            <v>133</v>
          </cell>
          <cell r="B54">
            <v>233</v>
          </cell>
          <cell r="C54" t="str">
            <v>Estonia</v>
          </cell>
          <cell r="D54">
            <v>0</v>
          </cell>
          <cell r="E54">
            <v>4</v>
          </cell>
          <cell r="F54" t="str">
            <v>Euro</v>
          </cell>
          <cell r="G54">
            <v>2</v>
          </cell>
          <cell r="H54" t="str">
            <v>fse</v>
          </cell>
          <cell r="I54">
            <v>1</v>
          </cell>
          <cell r="J54" t="str">
            <v>low and middle</v>
          </cell>
          <cell r="K54" t="str">
            <v>both sexes</v>
          </cell>
          <cell r="L54" t="str">
            <v>1995-2000</v>
          </cell>
          <cell r="M54">
            <v>97.805999999999997</v>
          </cell>
          <cell r="N54">
            <v>1.702</v>
          </cell>
          <cell r="O54">
            <v>0.63200000000000001</v>
          </cell>
          <cell r="P54">
            <v>2.5990000000000002</v>
          </cell>
          <cell r="Q54">
            <v>5.7770000000000001</v>
          </cell>
          <cell r="R54">
            <v>13.933</v>
          </cell>
          <cell r="S54">
            <v>20.331000000000003</v>
          </cell>
          <cell r="T54">
            <v>52.832000000000001</v>
          </cell>
        </row>
        <row r="55">
          <cell r="A55">
            <v>205</v>
          </cell>
          <cell r="B55">
            <v>242</v>
          </cell>
          <cell r="C55" t="str">
            <v>Fiji</v>
          </cell>
          <cell r="D55">
            <v>0</v>
          </cell>
          <cell r="E55">
            <v>6</v>
          </cell>
          <cell r="F55" t="str">
            <v>Wpro</v>
          </cell>
          <cell r="G55">
            <v>5</v>
          </cell>
          <cell r="H55" t="str">
            <v>oai</v>
          </cell>
          <cell r="I55">
            <v>1</v>
          </cell>
          <cell r="J55" t="str">
            <v>low and middle</v>
          </cell>
          <cell r="K55" t="str">
            <v>both sexes</v>
          </cell>
          <cell r="L55" t="str">
            <v>1995-2000</v>
          </cell>
          <cell r="M55">
            <v>17.792000000000002</v>
          </cell>
          <cell r="N55">
            <v>2.0230000000000001</v>
          </cell>
          <cell r="O55">
            <v>0.28800000000000003</v>
          </cell>
          <cell r="P55">
            <v>0.84100000000000008</v>
          </cell>
          <cell r="Q55">
            <v>1.1819999999999999</v>
          </cell>
          <cell r="R55">
            <v>2.87</v>
          </cell>
          <cell r="S55">
            <v>3.53</v>
          </cell>
          <cell r="T55">
            <v>7.0579999999999998</v>
          </cell>
        </row>
        <row r="56">
          <cell r="A56">
            <v>134</v>
          </cell>
          <cell r="B56">
            <v>246</v>
          </cell>
          <cell r="C56" t="str">
            <v>Finland</v>
          </cell>
          <cell r="D56">
            <v>0</v>
          </cell>
          <cell r="E56">
            <v>4</v>
          </cell>
          <cell r="F56" t="str">
            <v>Euro</v>
          </cell>
          <cell r="G56">
            <v>1</v>
          </cell>
          <cell r="H56" t="str">
            <v>eme</v>
          </cell>
          <cell r="I56">
            <v>4</v>
          </cell>
          <cell r="J56" t="str">
            <v>high</v>
          </cell>
          <cell r="K56" t="str">
            <v>both sexes</v>
          </cell>
          <cell r="L56" t="str">
            <v>1995-2000</v>
          </cell>
          <cell r="M56">
            <v>250.08199999999999</v>
          </cell>
          <cell r="N56">
            <v>2.004</v>
          </cell>
          <cell r="O56">
            <v>0.505</v>
          </cell>
          <cell r="P56">
            <v>3.4460000000000002</v>
          </cell>
          <cell r="Q56">
            <v>8.99</v>
          </cell>
          <cell r="R56">
            <v>26.118000000000002</v>
          </cell>
          <cell r="S56">
            <v>37.817999999999998</v>
          </cell>
          <cell r="T56">
            <v>171.20099999999999</v>
          </cell>
        </row>
        <row r="57">
          <cell r="A57">
            <v>157</v>
          </cell>
          <cell r="B57">
            <v>250</v>
          </cell>
          <cell r="C57" t="str">
            <v>France</v>
          </cell>
          <cell r="D57">
            <v>0</v>
          </cell>
          <cell r="E57">
            <v>4</v>
          </cell>
          <cell r="F57" t="str">
            <v>Euro</v>
          </cell>
          <cell r="G57">
            <v>1</v>
          </cell>
          <cell r="H57" t="str">
            <v>eme</v>
          </cell>
          <cell r="I57">
            <v>4</v>
          </cell>
          <cell r="J57" t="str">
            <v>high</v>
          </cell>
          <cell r="K57" t="str">
            <v>both sexes</v>
          </cell>
          <cell r="L57" t="str">
            <v>1995-2000</v>
          </cell>
          <cell r="M57">
            <v>2714.7</v>
          </cell>
          <cell r="N57">
            <v>27.489000000000001</v>
          </cell>
          <cell r="O57">
            <v>6.0259999999999998</v>
          </cell>
          <cell r="P57">
            <v>45.178000000000004</v>
          </cell>
          <cell r="Q57">
            <v>101.39</v>
          </cell>
          <cell r="R57">
            <v>249.32300000000001</v>
          </cell>
          <cell r="S57">
            <v>370.26499999999999</v>
          </cell>
          <cell r="T57">
            <v>1915.029</v>
          </cell>
        </row>
        <row r="58">
          <cell r="A58">
            <v>213</v>
          </cell>
          <cell r="B58">
            <v>258</v>
          </cell>
          <cell r="C58" t="str">
            <v>French Polynesia</v>
          </cell>
          <cell r="G58">
            <v>5</v>
          </cell>
          <cell r="H58" t="str">
            <v>oai</v>
          </cell>
          <cell r="I58">
            <v>4</v>
          </cell>
          <cell r="J58" t="str">
            <v>high</v>
          </cell>
          <cell r="K58" t="str">
            <v>both sexes</v>
          </cell>
          <cell r="L58" t="str">
            <v>1995-2000</v>
          </cell>
          <cell r="M58">
            <v>5.3289999999999997</v>
          </cell>
          <cell r="N58">
            <v>0.38800000000000001</v>
          </cell>
          <cell r="O58">
            <v>8.8999999999999996E-2</v>
          </cell>
          <cell r="P58">
            <v>0.34200000000000003</v>
          </cell>
          <cell r="Q58">
            <v>0.41800000000000004</v>
          </cell>
          <cell r="R58">
            <v>0.99900000000000011</v>
          </cell>
          <cell r="S58">
            <v>1.1830000000000001</v>
          </cell>
          <cell r="T58">
            <v>1.91</v>
          </cell>
        </row>
        <row r="59">
          <cell r="A59">
            <v>9</v>
          </cell>
          <cell r="B59">
            <v>262</v>
          </cell>
          <cell r="C59" t="str">
            <v>Djibouti</v>
          </cell>
          <cell r="D59">
            <v>0</v>
          </cell>
          <cell r="E59">
            <v>3</v>
          </cell>
          <cell r="F59" t="str">
            <v>Emro</v>
          </cell>
          <cell r="G59">
            <v>6</v>
          </cell>
          <cell r="H59" t="str">
            <v>ssa</v>
          </cell>
          <cell r="I59">
            <v>1</v>
          </cell>
          <cell r="J59" t="str">
            <v>low and middle</v>
          </cell>
          <cell r="K59" t="str">
            <v>both sexes</v>
          </cell>
          <cell r="L59" t="str">
            <v>1995-2000</v>
          </cell>
          <cell r="M59">
            <v>45.902999999999999</v>
          </cell>
          <cell r="N59">
            <v>20.187999999999999</v>
          </cell>
          <cell r="O59">
            <v>3.9429999999999996</v>
          </cell>
          <cell r="P59">
            <v>4.516</v>
          </cell>
          <cell r="Q59">
            <v>4.0539999999999994</v>
          </cell>
          <cell r="R59">
            <v>4.3879999999999999</v>
          </cell>
          <cell r="S59">
            <v>3.6480000000000001</v>
          </cell>
          <cell r="T59">
            <v>5.1660000000000013</v>
          </cell>
        </row>
        <row r="60">
          <cell r="A60">
            <v>32</v>
          </cell>
          <cell r="B60">
            <v>266</v>
          </cell>
          <cell r="C60" t="str">
            <v>Gabon</v>
          </cell>
          <cell r="D60">
            <v>0</v>
          </cell>
          <cell r="E60">
            <v>1</v>
          </cell>
          <cell r="F60" t="str">
            <v>Afro</v>
          </cell>
          <cell r="G60">
            <v>6</v>
          </cell>
          <cell r="H60" t="str">
            <v>ssa</v>
          </cell>
          <cell r="I60">
            <v>1</v>
          </cell>
          <cell r="J60" t="str">
            <v>low and middle</v>
          </cell>
          <cell r="K60" t="str">
            <v>both sexes</v>
          </cell>
          <cell r="L60" t="str">
            <v>1995-2000</v>
          </cell>
          <cell r="M60">
            <v>91.844999999999999</v>
          </cell>
          <cell r="N60">
            <v>29.628</v>
          </cell>
          <cell r="O60">
            <v>6.1820000000000004</v>
          </cell>
          <cell r="P60">
            <v>6.86</v>
          </cell>
          <cell r="Q60">
            <v>8.9949999999999992</v>
          </cell>
          <cell r="R60">
            <v>10.814</v>
          </cell>
          <cell r="S60">
            <v>9.5440000000000005</v>
          </cell>
          <cell r="T60">
            <v>19.821999999999996</v>
          </cell>
        </row>
        <row r="61">
          <cell r="A61">
            <v>106</v>
          </cell>
          <cell r="B61">
            <v>268</v>
          </cell>
          <cell r="C61" t="str">
            <v>Georgia</v>
          </cell>
          <cell r="D61">
            <v>0</v>
          </cell>
          <cell r="E61">
            <v>4</v>
          </cell>
          <cell r="F61" t="str">
            <v>Euro</v>
          </cell>
          <cell r="G61">
            <v>8</v>
          </cell>
          <cell r="H61" t="str">
            <v>mec</v>
          </cell>
          <cell r="I61">
            <v>1</v>
          </cell>
          <cell r="J61" t="str">
            <v>low and middle</v>
          </cell>
          <cell r="K61" t="str">
            <v>both sexes</v>
          </cell>
          <cell r="L61" t="str">
            <v>1995-2000</v>
          </cell>
          <cell r="M61">
            <v>238.56899999999999</v>
          </cell>
          <cell r="N61">
            <v>8.3320000000000007</v>
          </cell>
          <cell r="O61">
            <v>1.2970000000000002</v>
          </cell>
          <cell r="P61">
            <v>5.3620000000000001</v>
          </cell>
          <cell r="Q61">
            <v>13.101000000000001</v>
          </cell>
          <cell r="R61">
            <v>29.870999999999999</v>
          </cell>
          <cell r="S61">
            <v>52.040999999999997</v>
          </cell>
          <cell r="T61">
            <v>128.565</v>
          </cell>
        </row>
        <row r="62">
          <cell r="A62">
            <v>52</v>
          </cell>
          <cell r="B62">
            <v>270</v>
          </cell>
          <cell r="C62" t="str">
            <v>Gambia</v>
          </cell>
          <cell r="D62">
            <v>0</v>
          </cell>
          <cell r="E62">
            <v>1</v>
          </cell>
          <cell r="F62" t="str">
            <v>Afro</v>
          </cell>
          <cell r="G62">
            <v>6</v>
          </cell>
          <cell r="H62" t="str">
            <v>ssa</v>
          </cell>
          <cell r="I62">
            <v>1</v>
          </cell>
          <cell r="J62" t="str">
            <v>low and middle</v>
          </cell>
          <cell r="K62" t="str">
            <v>both sexes</v>
          </cell>
          <cell r="L62" t="str">
            <v>1995-2000</v>
          </cell>
          <cell r="M62">
            <v>105.282</v>
          </cell>
          <cell r="N62">
            <v>50.026000000000003</v>
          </cell>
          <cell r="O62">
            <v>8.8650000000000002</v>
          </cell>
          <cell r="P62">
            <v>9.56</v>
          </cell>
          <cell r="Q62">
            <v>10.013999999999999</v>
          </cell>
          <cell r="R62">
            <v>9.6110000000000007</v>
          </cell>
          <cell r="S62">
            <v>7.399</v>
          </cell>
          <cell r="T62">
            <v>9.8070000000000022</v>
          </cell>
        </row>
        <row r="63">
          <cell r="A63">
            <v>105</v>
          </cell>
          <cell r="B63">
            <v>274</v>
          </cell>
          <cell r="C63" t="str">
            <v>Gaza Strip</v>
          </cell>
          <cell r="G63">
            <v>8</v>
          </cell>
          <cell r="H63" t="str">
            <v>mec</v>
          </cell>
          <cell r="I63">
            <v>1</v>
          </cell>
          <cell r="J63" t="str">
            <v>low and middle</v>
          </cell>
          <cell r="K63" t="str">
            <v>both sexes</v>
          </cell>
          <cell r="L63" t="str">
            <v>1995-2000</v>
          </cell>
          <cell r="M63">
            <v>23.219000000000001</v>
          </cell>
          <cell r="N63">
            <v>6.9139999999999997</v>
          </cell>
          <cell r="O63">
            <v>0.623</v>
          </cell>
          <cell r="P63">
            <v>1.222</v>
          </cell>
          <cell r="Q63">
            <v>1.1339999999999999</v>
          </cell>
          <cell r="R63">
            <v>1.9359999999999999</v>
          </cell>
          <cell r="S63">
            <v>2.9530000000000003</v>
          </cell>
          <cell r="T63">
            <v>8.4369999999999994</v>
          </cell>
        </row>
        <row r="64">
          <cell r="A64">
            <v>158</v>
          </cell>
          <cell r="B64">
            <v>276</v>
          </cell>
          <cell r="C64" t="str">
            <v>Germany</v>
          </cell>
          <cell r="D64">
            <v>0</v>
          </cell>
          <cell r="E64">
            <v>4</v>
          </cell>
          <cell r="F64" t="str">
            <v>Euro</v>
          </cell>
          <cell r="G64">
            <v>1</v>
          </cell>
          <cell r="H64" t="str">
            <v>eme</v>
          </cell>
          <cell r="I64">
            <v>4</v>
          </cell>
          <cell r="J64" t="str">
            <v>high</v>
          </cell>
          <cell r="K64" t="str">
            <v>both sexes</v>
          </cell>
          <cell r="L64" t="str">
            <v>1995-2000</v>
          </cell>
          <cell r="M64">
            <v>4411.9530000000004</v>
          </cell>
          <cell r="N64">
            <v>24.347000000000001</v>
          </cell>
          <cell r="O64">
            <v>6.2770000000000001</v>
          </cell>
          <cell r="P64">
            <v>42.991</v>
          </cell>
          <cell r="Q64">
            <v>130.40300000000002</v>
          </cell>
          <cell r="R64">
            <v>409.88</v>
          </cell>
          <cell r="S64">
            <v>698.01400000000001</v>
          </cell>
          <cell r="T64">
            <v>3100.0410000000002</v>
          </cell>
        </row>
        <row r="65">
          <cell r="A65">
            <v>53</v>
          </cell>
          <cell r="B65">
            <v>288</v>
          </cell>
          <cell r="C65" t="str">
            <v>Ghana</v>
          </cell>
          <cell r="D65">
            <v>0</v>
          </cell>
          <cell r="E65">
            <v>1</v>
          </cell>
          <cell r="F65" t="str">
            <v>Afro</v>
          </cell>
          <cell r="G65">
            <v>6</v>
          </cell>
          <cell r="H65" t="str">
            <v>ssa</v>
          </cell>
          <cell r="I65">
            <v>1</v>
          </cell>
          <cell r="J65" t="str">
            <v>low and middle</v>
          </cell>
          <cell r="K65" t="str">
            <v>both sexes</v>
          </cell>
          <cell r="L65" t="str">
            <v>1995-2000</v>
          </cell>
          <cell r="M65">
            <v>892.28899999999999</v>
          </cell>
          <cell r="N65">
            <v>360.87099999999998</v>
          </cell>
          <cell r="O65">
            <v>68.829000000000008</v>
          </cell>
          <cell r="P65">
            <v>87.254999999999995</v>
          </cell>
          <cell r="Q65">
            <v>76.753000000000014</v>
          </cell>
          <cell r="R65">
            <v>82.863</v>
          </cell>
          <cell r="S65">
            <v>75.588999999999999</v>
          </cell>
          <cell r="T65">
            <v>140.12899999999999</v>
          </cell>
        </row>
        <row r="66">
          <cell r="A66">
            <v>146</v>
          </cell>
          <cell r="B66">
            <v>300</v>
          </cell>
          <cell r="C66" t="str">
            <v>Greece</v>
          </cell>
          <cell r="D66">
            <v>0</v>
          </cell>
          <cell r="E66">
            <v>4</v>
          </cell>
          <cell r="F66" t="str">
            <v>Euro</v>
          </cell>
          <cell r="G66">
            <v>1</v>
          </cell>
          <cell r="H66" t="str">
            <v>eme</v>
          </cell>
          <cell r="I66">
            <v>4</v>
          </cell>
          <cell r="J66" t="str">
            <v>high</v>
          </cell>
          <cell r="K66" t="str">
            <v>both sexes</v>
          </cell>
          <cell r="L66" t="str">
            <v>1995-2000</v>
          </cell>
          <cell r="M66">
            <v>508.76600000000002</v>
          </cell>
          <cell r="N66">
            <v>4.524</v>
          </cell>
          <cell r="O66">
            <v>0.83</v>
          </cell>
          <cell r="P66">
            <v>7.32</v>
          </cell>
          <cell r="Q66">
            <v>11.843</v>
          </cell>
          <cell r="R66">
            <v>36.045999999999999</v>
          </cell>
          <cell r="S66">
            <v>77.992000000000004</v>
          </cell>
          <cell r="T66">
            <v>370.21100000000001</v>
          </cell>
        </row>
        <row r="67">
          <cell r="A67">
            <v>168</v>
          </cell>
          <cell r="B67">
            <v>312</v>
          </cell>
          <cell r="C67" t="str">
            <v>Guadeloupe</v>
          </cell>
          <cell r="G67">
            <v>7</v>
          </cell>
          <cell r="H67" t="str">
            <v>lac</v>
          </cell>
          <cell r="I67">
            <v>1</v>
          </cell>
          <cell r="J67" t="str">
            <v>low and middle</v>
          </cell>
          <cell r="K67" t="str">
            <v>both sexes</v>
          </cell>
          <cell r="L67" t="str">
            <v>1995-2000</v>
          </cell>
          <cell r="M67">
            <v>12.709</v>
          </cell>
          <cell r="N67">
            <v>0.39300000000000002</v>
          </cell>
          <cell r="O67">
            <v>6.2E-2</v>
          </cell>
          <cell r="P67">
            <v>0.46</v>
          </cell>
          <cell r="Q67">
            <v>1.052</v>
          </cell>
          <cell r="R67">
            <v>1.44</v>
          </cell>
          <cell r="S67">
            <v>1.845</v>
          </cell>
          <cell r="T67">
            <v>7.4569999999999999</v>
          </cell>
        </row>
        <row r="68">
          <cell r="A68">
            <v>211</v>
          </cell>
          <cell r="B68">
            <v>316</v>
          </cell>
          <cell r="C68" t="str">
            <v>Guam</v>
          </cell>
          <cell r="G68">
            <v>5</v>
          </cell>
          <cell r="H68" t="str">
            <v>oai</v>
          </cell>
          <cell r="I68">
            <v>4</v>
          </cell>
          <cell r="J68" t="str">
            <v>high</v>
          </cell>
          <cell r="K68" t="str">
            <v>both sexes</v>
          </cell>
          <cell r="L68" t="str">
            <v>1995-2000</v>
          </cell>
          <cell r="M68">
            <v>3.4790000000000001</v>
          </cell>
          <cell r="N68">
            <v>0.24199999999999999</v>
          </cell>
          <cell r="O68">
            <v>4.8000000000000001E-2</v>
          </cell>
          <cell r="P68">
            <v>0.19500000000000001</v>
          </cell>
          <cell r="Q68">
            <v>0.35899999999999999</v>
          </cell>
          <cell r="R68">
            <v>0.625</v>
          </cell>
          <cell r="S68">
            <v>0.68900000000000006</v>
          </cell>
          <cell r="T68">
            <v>1.321</v>
          </cell>
        </row>
        <row r="69">
          <cell r="A69">
            <v>179</v>
          </cell>
          <cell r="B69">
            <v>320</v>
          </cell>
          <cell r="C69" t="str">
            <v>Guatemala</v>
          </cell>
          <cell r="D69">
            <v>0</v>
          </cell>
          <cell r="E69">
            <v>2</v>
          </cell>
          <cell r="F69" t="str">
            <v>Amro</v>
          </cell>
          <cell r="G69">
            <v>7</v>
          </cell>
          <cell r="H69" t="str">
            <v>lac</v>
          </cell>
          <cell r="I69">
            <v>1</v>
          </cell>
          <cell r="J69" t="str">
            <v>low and middle</v>
          </cell>
          <cell r="K69" t="str">
            <v>both sexes</v>
          </cell>
          <cell r="L69" t="str">
            <v>1995-2000</v>
          </cell>
          <cell r="M69">
            <v>394.25400000000002</v>
          </cell>
          <cell r="N69">
            <v>118.965</v>
          </cell>
          <cell r="O69">
            <v>15.888999999999999</v>
          </cell>
          <cell r="P69">
            <v>40.332000000000001</v>
          </cell>
          <cell r="Q69">
            <v>43.670999999999999</v>
          </cell>
          <cell r="R69">
            <v>45.98</v>
          </cell>
          <cell r="S69">
            <v>44.933</v>
          </cell>
          <cell r="T69">
            <v>84.483999999999995</v>
          </cell>
        </row>
        <row r="70">
          <cell r="A70">
            <v>54</v>
          </cell>
          <cell r="B70">
            <v>324</v>
          </cell>
          <cell r="C70" t="str">
            <v>Guinea</v>
          </cell>
          <cell r="D70">
            <v>0</v>
          </cell>
          <cell r="E70">
            <v>1</v>
          </cell>
          <cell r="F70" t="str">
            <v>Afro</v>
          </cell>
          <cell r="G70">
            <v>6</v>
          </cell>
          <cell r="H70" t="str">
            <v>ssa</v>
          </cell>
          <cell r="I70">
            <v>1</v>
          </cell>
          <cell r="J70" t="str">
            <v>low and middle</v>
          </cell>
          <cell r="K70" t="str">
            <v>both sexes</v>
          </cell>
          <cell r="L70" t="str">
            <v>1995-2000</v>
          </cell>
          <cell r="M70">
            <v>637.00900000000001</v>
          </cell>
          <cell r="N70">
            <v>317.267</v>
          </cell>
          <cell r="O70">
            <v>62.802</v>
          </cell>
          <cell r="P70">
            <v>61.942999999999998</v>
          </cell>
          <cell r="Q70">
            <v>52.486000000000004</v>
          </cell>
          <cell r="R70">
            <v>47.655999999999999</v>
          </cell>
          <cell r="S70">
            <v>39.195999999999998</v>
          </cell>
          <cell r="T70">
            <v>55.659000000000006</v>
          </cell>
        </row>
        <row r="71">
          <cell r="A71">
            <v>191</v>
          </cell>
          <cell r="B71">
            <v>328</v>
          </cell>
          <cell r="C71" t="str">
            <v>Guyana</v>
          </cell>
          <cell r="D71">
            <v>0</v>
          </cell>
          <cell r="E71">
            <v>2</v>
          </cell>
          <cell r="F71" t="str">
            <v>Amro</v>
          </cell>
          <cell r="G71">
            <v>7</v>
          </cell>
          <cell r="H71" t="str">
            <v>lac</v>
          </cell>
          <cell r="I71">
            <v>1</v>
          </cell>
          <cell r="J71" t="str">
            <v>low and middle</v>
          </cell>
          <cell r="K71" t="str">
            <v>both sexes</v>
          </cell>
          <cell r="L71" t="str">
            <v>1995-2000</v>
          </cell>
          <cell r="M71">
            <v>31.251000000000001</v>
          </cell>
          <cell r="N71">
            <v>7.2480000000000002</v>
          </cell>
          <cell r="O71">
            <v>0.95100000000000007</v>
          </cell>
          <cell r="P71">
            <v>2.157</v>
          </cell>
          <cell r="Q71">
            <v>3.423</v>
          </cell>
          <cell r="R71">
            <v>4.2530000000000001</v>
          </cell>
          <cell r="S71">
            <v>4.4710000000000001</v>
          </cell>
          <cell r="T71">
            <v>8.7480000000000011</v>
          </cell>
        </row>
        <row r="72">
          <cell r="A72">
            <v>169</v>
          </cell>
          <cell r="B72">
            <v>332</v>
          </cell>
          <cell r="C72" t="str">
            <v>Haiti</v>
          </cell>
          <cell r="D72">
            <v>0</v>
          </cell>
          <cell r="E72">
            <v>2</v>
          </cell>
          <cell r="F72" t="str">
            <v>Amro</v>
          </cell>
          <cell r="G72">
            <v>7</v>
          </cell>
          <cell r="H72" t="str">
            <v>lac</v>
          </cell>
          <cell r="I72">
            <v>1</v>
          </cell>
          <cell r="J72" t="str">
            <v>low and middle</v>
          </cell>
          <cell r="K72" t="str">
            <v>both sexes</v>
          </cell>
          <cell r="L72" t="str">
            <v>1995-2000</v>
          </cell>
          <cell r="M72">
            <v>491.01799999999997</v>
          </cell>
          <cell r="N72">
            <v>134.76</v>
          </cell>
          <cell r="O72">
            <v>33.378</v>
          </cell>
          <cell r="P72">
            <v>49.308</v>
          </cell>
          <cell r="Q72">
            <v>66.016000000000005</v>
          </cell>
          <cell r="R72">
            <v>69.727000000000004</v>
          </cell>
          <cell r="S72">
            <v>50.899000000000001</v>
          </cell>
          <cell r="T72">
            <v>86.93</v>
          </cell>
        </row>
        <row r="73">
          <cell r="A73">
            <v>180</v>
          </cell>
          <cell r="B73">
            <v>340</v>
          </cell>
          <cell r="C73" t="str">
            <v>Honduras</v>
          </cell>
          <cell r="D73">
            <v>0</v>
          </cell>
          <cell r="E73">
            <v>2</v>
          </cell>
          <cell r="F73" t="str">
            <v>Amro</v>
          </cell>
          <cell r="G73">
            <v>7</v>
          </cell>
          <cell r="H73" t="str">
            <v>lac</v>
          </cell>
          <cell r="I73">
            <v>1</v>
          </cell>
          <cell r="J73" t="str">
            <v>low and middle</v>
          </cell>
          <cell r="K73" t="str">
            <v>both sexes</v>
          </cell>
          <cell r="L73" t="str">
            <v>1995-2000</v>
          </cell>
          <cell r="M73">
            <v>163.45699999999999</v>
          </cell>
          <cell r="N73">
            <v>50.219000000000001</v>
          </cell>
          <cell r="O73">
            <v>8.23</v>
          </cell>
          <cell r="P73">
            <v>15.472999999999999</v>
          </cell>
          <cell r="Q73">
            <v>17.513000000000002</v>
          </cell>
          <cell r="R73">
            <v>17.350999999999999</v>
          </cell>
          <cell r="S73">
            <v>16.166</v>
          </cell>
          <cell r="T73">
            <v>38.505000000000003</v>
          </cell>
        </row>
        <row r="74">
          <cell r="A74">
            <v>67</v>
          </cell>
          <cell r="B74">
            <v>344</v>
          </cell>
          <cell r="C74" t="str">
            <v>China, Hong Kong SAR (6)</v>
          </cell>
          <cell r="G74">
            <v>5</v>
          </cell>
          <cell r="H74" t="str">
            <v>oai</v>
          </cell>
          <cell r="I74">
            <v>4</v>
          </cell>
          <cell r="J74" t="str">
            <v>high</v>
          </cell>
          <cell r="K74" t="str">
            <v>both sexes</v>
          </cell>
          <cell r="L74" t="str">
            <v>1995-2000</v>
          </cell>
          <cell r="M74">
            <v>190.85300000000001</v>
          </cell>
          <cell r="N74">
            <v>2.4990000000000001</v>
          </cell>
          <cell r="O74">
            <v>0.63200000000000001</v>
          </cell>
          <cell r="P74">
            <v>3.11</v>
          </cell>
          <cell r="Q74">
            <v>9.1750000000000007</v>
          </cell>
          <cell r="R74">
            <v>21.454000000000001</v>
          </cell>
          <cell r="S74">
            <v>36.269000000000005</v>
          </cell>
          <cell r="T74">
            <v>117.71400000000001</v>
          </cell>
        </row>
        <row r="75">
          <cell r="A75">
            <v>124</v>
          </cell>
          <cell r="B75">
            <v>348</v>
          </cell>
          <cell r="C75" t="str">
            <v>Hungary</v>
          </cell>
          <cell r="D75">
            <v>0</v>
          </cell>
          <cell r="E75">
            <v>4</v>
          </cell>
          <cell r="F75" t="str">
            <v>Euro</v>
          </cell>
          <cell r="G75">
            <v>2</v>
          </cell>
          <cell r="H75" t="str">
            <v>fse</v>
          </cell>
          <cell r="I75">
            <v>1</v>
          </cell>
          <cell r="J75" t="str">
            <v>low and middle</v>
          </cell>
          <cell r="K75" t="str">
            <v>both sexes</v>
          </cell>
          <cell r="L75" t="str">
            <v>1995-2000</v>
          </cell>
          <cell r="M75">
            <v>692.76800000000003</v>
          </cell>
          <cell r="N75">
            <v>6.07</v>
          </cell>
          <cell r="O75">
            <v>1.278</v>
          </cell>
          <cell r="P75">
            <v>7.5329999999999995</v>
          </cell>
          <cell r="Q75">
            <v>35.409999999999997</v>
          </cell>
          <cell r="R75">
            <v>108.846</v>
          </cell>
          <cell r="S75">
            <v>133.48500000000001</v>
          </cell>
          <cell r="T75">
            <v>400.14600000000002</v>
          </cell>
        </row>
        <row r="76">
          <cell r="A76">
            <v>135</v>
          </cell>
          <cell r="B76">
            <v>352</v>
          </cell>
          <cell r="C76" t="str">
            <v>Iceland</v>
          </cell>
          <cell r="D76">
            <v>0</v>
          </cell>
          <cell r="E76">
            <v>4</v>
          </cell>
          <cell r="F76" t="str">
            <v>Euro</v>
          </cell>
          <cell r="G76">
            <v>1</v>
          </cell>
          <cell r="H76" t="str">
            <v>eme</v>
          </cell>
          <cell r="I76">
            <v>4</v>
          </cell>
          <cell r="J76" t="str">
            <v>high</v>
          </cell>
          <cell r="K76" t="str">
            <v>both sexes</v>
          </cell>
          <cell r="L76" t="str">
            <v>1995-2000</v>
          </cell>
          <cell r="M76">
            <v>9.1999999999999993</v>
          </cell>
          <cell r="N76">
            <v>0.13500000000000001</v>
          </cell>
          <cell r="O76">
            <v>2.8000000000000001E-2</v>
          </cell>
          <cell r="P76">
            <v>0.16900000000000001</v>
          </cell>
          <cell r="Q76">
            <v>0.26600000000000001</v>
          </cell>
          <cell r="R76">
            <v>0.78400000000000003</v>
          </cell>
          <cell r="S76">
            <v>1.238</v>
          </cell>
          <cell r="T76">
            <v>6.58</v>
          </cell>
        </row>
        <row r="77">
          <cell r="A77">
            <v>77</v>
          </cell>
          <cell r="B77">
            <v>356</v>
          </cell>
          <cell r="C77" t="str">
            <v>India</v>
          </cell>
          <cell r="D77">
            <v>0</v>
          </cell>
          <cell r="E77">
            <v>5</v>
          </cell>
          <cell r="F77" t="str">
            <v>Searo</v>
          </cell>
          <cell r="G77">
            <v>3</v>
          </cell>
          <cell r="H77" t="str">
            <v>ind</v>
          </cell>
          <cell r="I77">
            <v>6</v>
          </cell>
          <cell r="J77" t="str">
            <v>ind</v>
          </cell>
          <cell r="K77" t="str">
            <v>both sexes</v>
          </cell>
          <cell r="L77" t="str">
            <v>1995-2000</v>
          </cell>
          <cell r="M77">
            <v>43222.786999999997</v>
          </cell>
          <cell r="N77">
            <v>11662.937</v>
          </cell>
          <cell r="O77">
            <v>2506.9690000000001</v>
          </cell>
          <cell r="P77">
            <v>2344.665</v>
          </cell>
          <cell r="Q77">
            <v>3030.3649999999998</v>
          </cell>
          <cell r="R77">
            <v>5494.3179999999993</v>
          </cell>
          <cell r="S77">
            <v>6541.6139999999996</v>
          </cell>
          <cell r="T77">
            <v>11641.919</v>
          </cell>
        </row>
        <row r="78">
          <cell r="A78">
            <v>92</v>
          </cell>
          <cell r="B78">
            <v>360</v>
          </cell>
          <cell r="C78" t="str">
            <v>Indonesia</v>
          </cell>
          <cell r="D78">
            <v>0</v>
          </cell>
          <cell r="E78">
            <v>5</v>
          </cell>
          <cell r="F78" t="str">
            <v>Searo</v>
          </cell>
          <cell r="G78">
            <v>5</v>
          </cell>
          <cell r="H78" t="str">
            <v>oai</v>
          </cell>
          <cell r="I78">
            <v>1</v>
          </cell>
          <cell r="J78" t="str">
            <v>low and middle</v>
          </cell>
          <cell r="K78" t="str">
            <v>both sexes</v>
          </cell>
          <cell r="L78" t="str">
            <v>1995-2000</v>
          </cell>
          <cell r="M78">
            <v>7729.5209999999997</v>
          </cell>
          <cell r="N78">
            <v>1475.759</v>
          </cell>
          <cell r="O78">
            <v>218.614</v>
          </cell>
          <cell r="P78">
            <v>604.85500000000002</v>
          </cell>
          <cell r="Q78">
            <v>718.68299999999999</v>
          </cell>
          <cell r="R78">
            <v>1124.143</v>
          </cell>
          <cell r="S78">
            <v>1275.6310000000001</v>
          </cell>
          <cell r="T78">
            <v>2311.8359999999998</v>
          </cell>
        </row>
        <row r="79">
          <cell r="A79">
            <v>78</v>
          </cell>
          <cell r="B79">
            <v>364</v>
          </cell>
          <cell r="C79" t="str">
            <v>Iran (Islamic Republic of)</v>
          </cell>
          <cell r="D79">
            <v>0</v>
          </cell>
          <cell r="E79">
            <v>3</v>
          </cell>
          <cell r="F79" t="str">
            <v>Emro</v>
          </cell>
          <cell r="G79">
            <v>8</v>
          </cell>
          <cell r="H79" t="str">
            <v>mec</v>
          </cell>
          <cell r="I79">
            <v>1</v>
          </cell>
          <cell r="J79" t="str">
            <v>low and middle</v>
          </cell>
          <cell r="K79" t="str">
            <v>both sexes</v>
          </cell>
          <cell r="L79" t="str">
            <v>1995-2000</v>
          </cell>
          <cell r="M79">
            <v>1778.7539999999999</v>
          </cell>
          <cell r="N79">
            <v>395.45</v>
          </cell>
          <cell r="O79">
            <v>90.225999999999999</v>
          </cell>
          <cell r="P79">
            <v>118.72300000000001</v>
          </cell>
          <cell r="Q79">
            <v>116.723</v>
          </cell>
          <cell r="R79">
            <v>200.80599999999998</v>
          </cell>
          <cell r="S79">
            <v>298.524</v>
          </cell>
          <cell r="T79">
            <v>558.30200000000002</v>
          </cell>
        </row>
        <row r="80">
          <cell r="A80">
            <v>107</v>
          </cell>
          <cell r="B80">
            <v>368</v>
          </cell>
          <cell r="C80" t="str">
            <v>Iraq</v>
          </cell>
          <cell r="D80">
            <v>0</v>
          </cell>
          <cell r="E80">
            <v>3</v>
          </cell>
          <cell r="F80" t="str">
            <v>Emro</v>
          </cell>
          <cell r="G80">
            <v>8</v>
          </cell>
          <cell r="H80" t="str">
            <v>mec</v>
          </cell>
          <cell r="I80">
            <v>1</v>
          </cell>
          <cell r="J80" t="str">
            <v>low and middle</v>
          </cell>
          <cell r="K80" t="str">
            <v>both sexes</v>
          </cell>
          <cell r="L80" t="str">
            <v>1995-2000</v>
          </cell>
          <cell r="M80">
            <v>916.28800000000001</v>
          </cell>
          <cell r="N80">
            <v>443.92700000000002</v>
          </cell>
          <cell r="O80">
            <v>30.6</v>
          </cell>
          <cell r="P80">
            <v>52.146000000000001</v>
          </cell>
          <cell r="Q80">
            <v>62.474000000000004</v>
          </cell>
          <cell r="R80">
            <v>96.27600000000001</v>
          </cell>
          <cell r="S80">
            <v>87.24</v>
          </cell>
          <cell r="T80">
            <v>143.625</v>
          </cell>
        </row>
        <row r="81">
          <cell r="A81">
            <v>136</v>
          </cell>
          <cell r="B81">
            <v>372</v>
          </cell>
          <cell r="C81" t="str">
            <v>Ireland</v>
          </cell>
          <cell r="D81">
            <v>0</v>
          </cell>
          <cell r="E81">
            <v>4</v>
          </cell>
          <cell r="F81" t="str">
            <v>Euro</v>
          </cell>
          <cell r="G81">
            <v>1</v>
          </cell>
          <cell r="H81" t="str">
            <v>eme</v>
          </cell>
          <cell r="I81">
            <v>4</v>
          </cell>
          <cell r="J81" t="str">
            <v>high</v>
          </cell>
          <cell r="K81" t="str">
            <v>both sexes</v>
          </cell>
          <cell r="L81" t="str">
            <v>1995-2000</v>
          </cell>
          <cell r="M81">
            <v>154.721</v>
          </cell>
          <cell r="N81">
            <v>2.2309999999999999</v>
          </cell>
          <cell r="O81">
            <v>0.432</v>
          </cell>
          <cell r="P81">
            <v>2.3540000000000001</v>
          </cell>
          <cell r="Q81">
            <v>3.661</v>
          </cell>
          <cell r="R81">
            <v>13.58</v>
          </cell>
          <cell r="S81">
            <v>23.754999999999999</v>
          </cell>
          <cell r="T81">
            <v>108.708</v>
          </cell>
        </row>
        <row r="82">
          <cell r="A82">
            <v>108</v>
          </cell>
          <cell r="B82">
            <v>376</v>
          </cell>
          <cell r="C82" t="str">
            <v>Israel</v>
          </cell>
          <cell r="D82">
            <v>0</v>
          </cell>
          <cell r="E82">
            <v>4</v>
          </cell>
          <cell r="F82" t="str">
            <v>Euro</v>
          </cell>
          <cell r="G82">
            <v>8</v>
          </cell>
          <cell r="H82" t="str">
            <v>mec</v>
          </cell>
          <cell r="I82">
            <v>4</v>
          </cell>
          <cell r="J82" t="str">
            <v>high</v>
          </cell>
          <cell r="K82" t="str">
            <v>both sexes</v>
          </cell>
          <cell r="L82" t="str">
            <v>1995-2000</v>
          </cell>
          <cell r="M82">
            <v>181.416</v>
          </cell>
          <cell r="N82">
            <v>6.069</v>
          </cell>
          <cell r="O82">
            <v>0.95499999999999996</v>
          </cell>
          <cell r="P82">
            <v>3.3230000000000004</v>
          </cell>
          <cell r="Q82">
            <v>5.4939999999999998</v>
          </cell>
          <cell r="R82">
            <v>15.863000000000001</v>
          </cell>
          <cell r="S82">
            <v>27.654000000000003</v>
          </cell>
          <cell r="T82">
            <v>122.05799999999999</v>
          </cell>
        </row>
        <row r="83">
          <cell r="A83">
            <v>147</v>
          </cell>
          <cell r="B83">
            <v>380</v>
          </cell>
          <cell r="C83" t="str">
            <v>Italy</v>
          </cell>
          <cell r="D83">
            <v>0</v>
          </cell>
          <cell r="E83">
            <v>4</v>
          </cell>
          <cell r="F83" t="str">
            <v>Euro</v>
          </cell>
          <cell r="G83">
            <v>1</v>
          </cell>
          <cell r="H83" t="str">
            <v>eme</v>
          </cell>
          <cell r="I83">
            <v>4</v>
          </cell>
          <cell r="J83" t="str">
            <v>high</v>
          </cell>
          <cell r="K83" t="str">
            <v>both sexes</v>
          </cell>
          <cell r="L83" t="str">
            <v>1995-2000</v>
          </cell>
          <cell r="M83">
            <v>2976.5729999999999</v>
          </cell>
          <cell r="N83">
            <v>22.439</v>
          </cell>
          <cell r="O83">
            <v>5.1870000000000003</v>
          </cell>
          <cell r="P83">
            <v>31.869</v>
          </cell>
          <cell r="Q83">
            <v>62.069000000000003</v>
          </cell>
          <cell r="R83">
            <v>222.86699999999999</v>
          </cell>
          <cell r="S83">
            <v>446.60400000000004</v>
          </cell>
          <cell r="T83">
            <v>2185.538</v>
          </cell>
        </row>
        <row r="84">
          <cell r="A84">
            <v>51</v>
          </cell>
          <cell r="B84">
            <v>384</v>
          </cell>
          <cell r="C84" t="str">
            <v>Cote d'Ivoire</v>
          </cell>
          <cell r="D84">
            <v>0</v>
          </cell>
          <cell r="E84">
            <v>1</v>
          </cell>
          <cell r="F84" t="str">
            <v>Afro</v>
          </cell>
          <cell r="G84">
            <v>6</v>
          </cell>
          <cell r="H84" t="str">
            <v>ssa</v>
          </cell>
          <cell r="I84">
            <v>1</v>
          </cell>
          <cell r="J84" t="str">
            <v>low and middle</v>
          </cell>
          <cell r="K84" t="str">
            <v>both sexes</v>
          </cell>
          <cell r="L84" t="str">
            <v>1995-2000</v>
          </cell>
          <cell r="M84">
            <v>1142.9110000000001</v>
          </cell>
          <cell r="N84">
            <v>369.91300000000001</v>
          </cell>
          <cell r="O84">
            <v>97.823999999999998</v>
          </cell>
          <cell r="P84">
            <v>125.295</v>
          </cell>
          <cell r="Q84">
            <v>191.649</v>
          </cell>
          <cell r="R84">
            <v>160.80500000000001</v>
          </cell>
          <cell r="S84">
            <v>86.872</v>
          </cell>
          <cell r="T84">
            <v>110.553</v>
          </cell>
        </row>
        <row r="85">
          <cell r="A85">
            <v>170</v>
          </cell>
          <cell r="B85">
            <v>388</v>
          </cell>
          <cell r="C85" t="str">
            <v>Jamaica</v>
          </cell>
          <cell r="D85">
            <v>0</v>
          </cell>
          <cell r="E85">
            <v>2</v>
          </cell>
          <cell r="F85" t="str">
            <v>Amro</v>
          </cell>
          <cell r="G85">
            <v>7</v>
          </cell>
          <cell r="H85" t="str">
            <v>lac</v>
          </cell>
          <cell r="I85">
            <v>1</v>
          </cell>
          <cell r="J85" t="str">
            <v>low and middle</v>
          </cell>
          <cell r="K85" t="str">
            <v>both sexes</v>
          </cell>
          <cell r="L85" t="str">
            <v>1995-2000</v>
          </cell>
          <cell r="M85">
            <v>74.876000000000005</v>
          </cell>
          <cell r="N85">
            <v>7.52</v>
          </cell>
          <cell r="O85">
            <v>0.98199999999999998</v>
          </cell>
          <cell r="P85">
            <v>2.2930000000000001</v>
          </cell>
          <cell r="Q85">
            <v>3.52</v>
          </cell>
          <cell r="R85">
            <v>6.3879999999999999</v>
          </cell>
          <cell r="S85">
            <v>9.411999999999999</v>
          </cell>
          <cell r="T85">
            <v>44.760999999999996</v>
          </cell>
        </row>
        <row r="86">
          <cell r="A86">
            <v>69</v>
          </cell>
          <cell r="B86">
            <v>392</v>
          </cell>
          <cell r="C86" t="str">
            <v>Japan</v>
          </cell>
          <cell r="D86">
            <v>0</v>
          </cell>
          <cell r="E86">
            <v>6</v>
          </cell>
          <cell r="F86" t="str">
            <v>Wpro</v>
          </cell>
          <cell r="G86">
            <v>1</v>
          </cell>
          <cell r="H86" t="str">
            <v>eme</v>
          </cell>
          <cell r="I86">
            <v>4</v>
          </cell>
          <cell r="J86" t="str">
            <v>high</v>
          </cell>
          <cell r="K86" t="str">
            <v>both sexes</v>
          </cell>
          <cell r="L86" t="str">
            <v>1995-2000</v>
          </cell>
          <cell r="M86">
            <v>5026.9279999999999</v>
          </cell>
          <cell r="N86">
            <v>37.021000000000001</v>
          </cell>
          <cell r="O86">
            <v>9.86</v>
          </cell>
          <cell r="P86">
            <v>60.429000000000002</v>
          </cell>
          <cell r="Q86">
            <v>118.708</v>
          </cell>
          <cell r="R86">
            <v>513.89</v>
          </cell>
          <cell r="S86">
            <v>803.88499999999999</v>
          </cell>
          <cell r="T86">
            <v>3483.1350000000002</v>
          </cell>
        </row>
        <row r="87">
          <cell r="A87">
            <v>79</v>
          </cell>
          <cell r="B87">
            <v>398</v>
          </cell>
          <cell r="C87" t="str">
            <v>Kazakhstan</v>
          </cell>
          <cell r="D87">
            <v>0</v>
          </cell>
          <cell r="E87">
            <v>4</v>
          </cell>
          <cell r="F87" t="str">
            <v>Euro</v>
          </cell>
          <cell r="G87">
            <v>8</v>
          </cell>
          <cell r="H87" t="str">
            <v>mec</v>
          </cell>
          <cell r="I87">
            <v>1</v>
          </cell>
          <cell r="J87" t="str">
            <v>low and middle</v>
          </cell>
          <cell r="K87" t="str">
            <v>both sexes</v>
          </cell>
          <cell r="L87" t="str">
            <v>1995-2000</v>
          </cell>
          <cell r="M87">
            <v>697.66399999999999</v>
          </cell>
          <cell r="N87">
            <v>62.820999999999998</v>
          </cell>
          <cell r="O87">
            <v>9.7650000000000006</v>
          </cell>
          <cell r="P87">
            <v>32.725000000000001</v>
          </cell>
          <cell r="Q87">
            <v>64.596000000000004</v>
          </cell>
          <cell r="R87">
            <v>116.738</v>
          </cell>
          <cell r="S87">
            <v>140.459</v>
          </cell>
          <cell r="T87">
            <v>270.56</v>
          </cell>
        </row>
        <row r="88">
          <cell r="A88">
            <v>109</v>
          </cell>
          <cell r="B88">
            <v>400</v>
          </cell>
          <cell r="C88" t="str">
            <v>Jordan</v>
          </cell>
          <cell r="D88">
            <v>0</v>
          </cell>
          <cell r="E88">
            <v>3</v>
          </cell>
          <cell r="F88" t="str">
            <v>Emro</v>
          </cell>
          <cell r="G88">
            <v>8</v>
          </cell>
          <cell r="H88" t="str">
            <v>mec</v>
          </cell>
          <cell r="I88">
            <v>1</v>
          </cell>
          <cell r="J88" t="str">
            <v>low and middle</v>
          </cell>
          <cell r="K88" t="str">
            <v>both sexes</v>
          </cell>
          <cell r="L88" t="str">
            <v>1995-2000</v>
          </cell>
          <cell r="M88">
            <v>142.655</v>
          </cell>
          <cell r="N88">
            <v>33.677999999999997</v>
          </cell>
          <cell r="O88">
            <v>4.1399999999999997</v>
          </cell>
          <cell r="P88">
            <v>10.079000000000001</v>
          </cell>
          <cell r="Q88">
            <v>11.106999999999999</v>
          </cell>
          <cell r="R88">
            <v>18.37</v>
          </cell>
          <cell r="S88">
            <v>20.672000000000001</v>
          </cell>
          <cell r="T88">
            <v>44.609000000000002</v>
          </cell>
        </row>
        <row r="89">
          <cell r="A89">
            <v>12</v>
          </cell>
          <cell r="B89">
            <v>404</v>
          </cell>
          <cell r="C89" t="str">
            <v>Kenya</v>
          </cell>
          <cell r="D89">
            <v>0</v>
          </cell>
          <cell r="E89">
            <v>1</v>
          </cell>
          <cell r="F89" t="str">
            <v>Afro</v>
          </cell>
          <cell r="G89">
            <v>6</v>
          </cell>
          <cell r="H89" t="str">
            <v>ssa</v>
          </cell>
          <cell r="I89">
            <v>1</v>
          </cell>
          <cell r="J89" t="str">
            <v>low and middle</v>
          </cell>
          <cell r="K89" t="str">
            <v>both sexes</v>
          </cell>
          <cell r="L89" t="str">
            <v>1995-2000</v>
          </cell>
          <cell r="M89">
            <v>1748.837</v>
          </cell>
          <cell r="N89">
            <v>520.94100000000003</v>
          </cell>
          <cell r="O89">
            <v>138.983</v>
          </cell>
          <cell r="P89">
            <v>194.88800000000001</v>
          </cell>
          <cell r="Q89">
            <v>305.548</v>
          </cell>
          <cell r="R89">
            <v>234.30699999999999</v>
          </cell>
          <cell r="S89">
            <v>123.943</v>
          </cell>
          <cell r="T89">
            <v>230.227</v>
          </cell>
        </row>
        <row r="90">
          <cell r="A90">
            <v>68</v>
          </cell>
          <cell r="B90">
            <v>408</v>
          </cell>
          <cell r="C90" t="str">
            <v>Dem. People's Rep. of Korea</v>
          </cell>
          <cell r="D90">
            <v>0</v>
          </cell>
          <cell r="E90">
            <v>5</v>
          </cell>
          <cell r="F90" t="str">
            <v>Searo</v>
          </cell>
          <cell r="G90">
            <v>5</v>
          </cell>
          <cell r="H90" t="str">
            <v>oai</v>
          </cell>
          <cell r="I90">
            <v>1</v>
          </cell>
          <cell r="J90" t="str">
            <v>low and middle</v>
          </cell>
          <cell r="K90" t="str">
            <v>both sexes</v>
          </cell>
          <cell r="L90" t="str">
            <v>1995-2000</v>
          </cell>
          <cell r="M90">
            <v>620.03599999999994</v>
          </cell>
          <cell r="N90">
            <v>62.155999999999999</v>
          </cell>
          <cell r="O90">
            <v>5.798</v>
          </cell>
          <cell r="P90">
            <v>23.387</v>
          </cell>
          <cell r="Q90">
            <v>49.505000000000003</v>
          </cell>
          <cell r="R90">
            <v>107.874</v>
          </cell>
          <cell r="S90">
            <v>127.82300000000001</v>
          </cell>
          <cell r="T90">
            <v>243.49299999999999</v>
          </cell>
        </row>
        <row r="91">
          <cell r="A91">
            <v>72</v>
          </cell>
          <cell r="B91">
            <v>410</v>
          </cell>
          <cell r="C91" t="str">
            <v>Republic of Korea</v>
          </cell>
          <cell r="D91">
            <v>0</v>
          </cell>
          <cell r="E91">
            <v>6</v>
          </cell>
          <cell r="F91" t="str">
            <v>Wpro</v>
          </cell>
          <cell r="G91">
            <v>5</v>
          </cell>
          <cell r="H91" t="str">
            <v>oai</v>
          </cell>
          <cell r="I91">
            <v>4</v>
          </cell>
          <cell r="J91" t="str">
            <v>high</v>
          </cell>
          <cell r="K91" t="str">
            <v>both sexes</v>
          </cell>
          <cell r="L91" t="str">
            <v>1995-2000</v>
          </cell>
          <cell r="M91">
            <v>1430.037</v>
          </cell>
          <cell r="N91">
            <v>47.128</v>
          </cell>
          <cell r="O91">
            <v>13.994</v>
          </cell>
          <cell r="P91">
            <v>56.11</v>
          </cell>
          <cell r="Q91">
            <v>124.53100000000001</v>
          </cell>
          <cell r="R91">
            <v>261.63900000000001</v>
          </cell>
          <cell r="S91">
            <v>303.30200000000002</v>
          </cell>
          <cell r="T91">
            <v>623.33299999999997</v>
          </cell>
        </row>
        <row r="92">
          <cell r="A92">
            <v>110</v>
          </cell>
          <cell r="B92">
            <v>414</v>
          </cell>
          <cell r="C92" t="str">
            <v>Kuwait</v>
          </cell>
          <cell r="D92">
            <v>0</v>
          </cell>
          <cell r="E92">
            <v>3</v>
          </cell>
          <cell r="F92" t="str">
            <v>Emro</v>
          </cell>
          <cell r="G92">
            <v>8</v>
          </cell>
          <cell r="H92" t="str">
            <v>mec</v>
          </cell>
          <cell r="I92">
            <v>4</v>
          </cell>
          <cell r="J92" t="str">
            <v>high</v>
          </cell>
          <cell r="K92" t="str">
            <v>both sexes</v>
          </cell>
          <cell r="L92" t="str">
            <v>1995-2000</v>
          </cell>
          <cell r="M92">
            <v>20.335999999999999</v>
          </cell>
          <cell r="N92">
            <v>3.1320000000000001</v>
          </cell>
          <cell r="O92">
            <v>0.55100000000000005</v>
          </cell>
          <cell r="P92">
            <v>0.92899999999999994</v>
          </cell>
          <cell r="Q92">
            <v>1.651</v>
          </cell>
          <cell r="R92">
            <v>4.0229999999999997</v>
          </cell>
          <cell r="S92">
            <v>3.5880000000000001</v>
          </cell>
          <cell r="T92">
            <v>6.4620000000000006</v>
          </cell>
        </row>
        <row r="93">
          <cell r="A93">
            <v>80</v>
          </cell>
          <cell r="B93">
            <v>417</v>
          </cell>
          <cell r="C93" t="str">
            <v>Kyrgyzstan</v>
          </cell>
          <cell r="D93">
            <v>0</v>
          </cell>
          <cell r="E93">
            <v>4</v>
          </cell>
          <cell r="F93" t="str">
            <v>Euro</v>
          </cell>
          <cell r="G93">
            <v>8</v>
          </cell>
          <cell r="H93" t="str">
            <v>mec</v>
          </cell>
          <cell r="I93">
            <v>1</v>
          </cell>
          <cell r="J93" t="str">
            <v>low and middle</v>
          </cell>
          <cell r="K93" t="str">
            <v>both sexes</v>
          </cell>
          <cell r="L93" t="str">
            <v>1995-2000</v>
          </cell>
          <cell r="M93">
            <v>170.679</v>
          </cell>
          <cell r="N93">
            <v>29.507999999999999</v>
          </cell>
          <cell r="O93">
            <v>3.5439999999999996</v>
          </cell>
          <cell r="P93">
            <v>8.8640000000000008</v>
          </cell>
          <cell r="Q93">
            <v>16.451999999999998</v>
          </cell>
          <cell r="R93">
            <v>21.507999999999999</v>
          </cell>
          <cell r="S93">
            <v>29.423999999999999</v>
          </cell>
          <cell r="T93">
            <v>61.379000000000005</v>
          </cell>
        </row>
        <row r="94">
          <cell r="A94">
            <v>93</v>
          </cell>
          <cell r="B94">
            <v>418</v>
          </cell>
          <cell r="C94" t="str">
            <v>Lao People's Dem. Republic</v>
          </cell>
          <cell r="D94">
            <v>0</v>
          </cell>
          <cell r="E94">
            <v>6</v>
          </cell>
          <cell r="F94" t="str">
            <v>Wpro</v>
          </cell>
          <cell r="G94">
            <v>5</v>
          </cell>
          <cell r="H94" t="str">
            <v>oai</v>
          </cell>
          <cell r="I94">
            <v>1</v>
          </cell>
          <cell r="J94" t="str">
            <v>low and middle</v>
          </cell>
          <cell r="K94" t="str">
            <v>both sexes</v>
          </cell>
          <cell r="L94" t="str">
            <v>1995-2000</v>
          </cell>
          <cell r="M94">
            <v>342.92700000000002</v>
          </cell>
          <cell r="N94">
            <v>154.27699999999999</v>
          </cell>
          <cell r="O94">
            <v>28.971000000000004</v>
          </cell>
          <cell r="P94">
            <v>30.974</v>
          </cell>
          <cell r="Q94">
            <v>29.021000000000001</v>
          </cell>
          <cell r="R94">
            <v>30.622999999999998</v>
          </cell>
          <cell r="S94">
            <v>26.832999999999998</v>
          </cell>
          <cell r="T94">
            <v>42.228000000000002</v>
          </cell>
        </row>
        <row r="95">
          <cell r="A95">
            <v>111</v>
          </cell>
          <cell r="B95">
            <v>422</v>
          </cell>
          <cell r="C95" t="str">
            <v>Lebanon</v>
          </cell>
          <cell r="D95">
            <v>0</v>
          </cell>
          <cell r="E95">
            <v>3</v>
          </cell>
          <cell r="F95" t="str">
            <v>Emro</v>
          </cell>
          <cell r="G95">
            <v>8</v>
          </cell>
          <cell r="H95" t="str">
            <v>mec</v>
          </cell>
          <cell r="I95">
            <v>1</v>
          </cell>
          <cell r="J95" t="str">
            <v>low and middle</v>
          </cell>
          <cell r="K95" t="str">
            <v>both sexes</v>
          </cell>
          <cell r="L95" t="str">
            <v>1995-2000</v>
          </cell>
          <cell r="M95">
            <v>100.962</v>
          </cell>
          <cell r="N95">
            <v>13.458</v>
          </cell>
          <cell r="O95">
            <v>1.796</v>
          </cell>
          <cell r="P95">
            <v>5.3070000000000004</v>
          </cell>
          <cell r="Q95">
            <v>6.609</v>
          </cell>
          <cell r="R95">
            <v>11.187000000000001</v>
          </cell>
          <cell r="S95">
            <v>18.393000000000001</v>
          </cell>
          <cell r="T95">
            <v>44.211999999999996</v>
          </cell>
        </row>
        <row r="96">
          <cell r="A96">
            <v>43</v>
          </cell>
          <cell r="B96">
            <v>426</v>
          </cell>
          <cell r="C96" t="str">
            <v>Lesotho</v>
          </cell>
          <cell r="D96">
            <v>0</v>
          </cell>
          <cell r="E96">
            <v>1</v>
          </cell>
          <cell r="F96" t="str">
            <v>Afro</v>
          </cell>
          <cell r="G96">
            <v>6</v>
          </cell>
          <cell r="H96" t="str">
            <v>ssa</v>
          </cell>
          <cell r="I96">
            <v>1</v>
          </cell>
          <cell r="J96" t="str">
            <v>low and middle</v>
          </cell>
          <cell r="K96" t="str">
            <v>both sexes</v>
          </cell>
          <cell r="L96" t="str">
            <v>1995-2000</v>
          </cell>
          <cell r="M96">
            <v>123.357</v>
          </cell>
          <cell r="N96">
            <v>46.664999999999999</v>
          </cell>
          <cell r="O96">
            <v>5.7330000000000005</v>
          </cell>
          <cell r="P96">
            <v>8.2680000000000007</v>
          </cell>
          <cell r="Q96">
            <v>13.98</v>
          </cell>
          <cell r="R96">
            <v>14.964000000000002</v>
          </cell>
          <cell r="S96">
            <v>11.609</v>
          </cell>
          <cell r="T96">
            <v>22.138000000000002</v>
          </cell>
        </row>
        <row r="97">
          <cell r="A97">
            <v>137</v>
          </cell>
          <cell r="B97">
            <v>428</v>
          </cell>
          <cell r="C97" t="str">
            <v>Latvia</v>
          </cell>
          <cell r="D97">
            <v>0</v>
          </cell>
          <cell r="E97">
            <v>4</v>
          </cell>
          <cell r="F97" t="str">
            <v>Euro</v>
          </cell>
          <cell r="G97">
            <v>2</v>
          </cell>
          <cell r="H97" t="str">
            <v>fse</v>
          </cell>
          <cell r="I97">
            <v>1</v>
          </cell>
          <cell r="J97" t="str">
            <v>low and middle</v>
          </cell>
          <cell r="K97" t="str">
            <v>both sexes</v>
          </cell>
          <cell r="L97" t="str">
            <v>1995-2000</v>
          </cell>
          <cell r="M97">
            <v>171.28299999999999</v>
          </cell>
          <cell r="N97">
            <v>2.7909999999999999</v>
          </cell>
          <cell r="O97">
            <v>1.173</v>
          </cell>
          <cell r="P97">
            <v>4.2939999999999996</v>
          </cell>
          <cell r="Q97">
            <v>10.257000000000001</v>
          </cell>
          <cell r="R97">
            <v>25.722000000000001</v>
          </cell>
          <cell r="S97">
            <v>34.840000000000003</v>
          </cell>
          <cell r="T97">
            <v>92.206000000000003</v>
          </cell>
        </row>
        <row r="98">
          <cell r="A98">
            <v>56</v>
          </cell>
          <cell r="B98">
            <v>430</v>
          </cell>
          <cell r="C98" t="str">
            <v>Liberia</v>
          </cell>
          <cell r="D98">
            <v>0</v>
          </cell>
          <cell r="E98">
            <v>1</v>
          </cell>
          <cell r="F98" t="str">
            <v>Afro</v>
          </cell>
          <cell r="G98">
            <v>6</v>
          </cell>
          <cell r="H98" t="str">
            <v>ssa</v>
          </cell>
          <cell r="I98">
            <v>1</v>
          </cell>
          <cell r="J98" t="str">
            <v>low and middle</v>
          </cell>
          <cell r="K98" t="str">
            <v>both sexes</v>
          </cell>
          <cell r="L98" t="str">
            <v>1995-2000</v>
          </cell>
          <cell r="M98">
            <v>216.126</v>
          </cell>
          <cell r="N98">
            <v>99.167000000000002</v>
          </cell>
          <cell r="O98">
            <v>17.030999999999999</v>
          </cell>
          <cell r="P98">
            <v>21.070999999999998</v>
          </cell>
          <cell r="Q98">
            <v>18.498999999999999</v>
          </cell>
          <cell r="R98">
            <v>21.818999999999999</v>
          </cell>
          <cell r="S98">
            <v>16.366</v>
          </cell>
          <cell r="T98">
            <v>22.172999999999998</v>
          </cell>
        </row>
        <row r="99">
          <cell r="A99">
            <v>36</v>
          </cell>
          <cell r="B99">
            <v>434</v>
          </cell>
          <cell r="C99" t="str">
            <v>Libyan Arab Jamahiriya</v>
          </cell>
          <cell r="D99">
            <v>0</v>
          </cell>
          <cell r="E99">
            <v>3</v>
          </cell>
          <cell r="F99" t="str">
            <v>Emro</v>
          </cell>
          <cell r="G99">
            <v>8</v>
          </cell>
          <cell r="H99" t="str">
            <v>mec</v>
          </cell>
          <cell r="I99">
            <v>1</v>
          </cell>
          <cell r="J99" t="str">
            <v>low and middle</v>
          </cell>
          <cell r="K99" t="str">
            <v>both sexes</v>
          </cell>
          <cell r="L99" t="str">
            <v>1995-2000</v>
          </cell>
          <cell r="M99">
            <v>121.569</v>
          </cell>
          <cell r="N99">
            <v>24.251999999999999</v>
          </cell>
          <cell r="O99">
            <v>2.448</v>
          </cell>
          <cell r="P99">
            <v>6.4850000000000003</v>
          </cell>
          <cell r="Q99">
            <v>8.92</v>
          </cell>
          <cell r="R99">
            <v>22.225999999999999</v>
          </cell>
          <cell r="S99">
            <v>23.774999999999999</v>
          </cell>
          <cell r="T99">
            <v>33.462999999999994</v>
          </cell>
        </row>
        <row r="100">
          <cell r="A100">
            <v>138</v>
          </cell>
          <cell r="B100">
            <v>440</v>
          </cell>
          <cell r="C100" t="str">
            <v>Lithuania</v>
          </cell>
          <cell r="D100">
            <v>0</v>
          </cell>
          <cell r="E100">
            <v>4</v>
          </cell>
          <cell r="F100" t="str">
            <v>Euro</v>
          </cell>
          <cell r="G100">
            <v>2</v>
          </cell>
          <cell r="H100" t="str">
            <v>fse</v>
          </cell>
          <cell r="I100">
            <v>1</v>
          </cell>
          <cell r="J100" t="str">
            <v>low and middle</v>
          </cell>
          <cell r="K100" t="str">
            <v>both sexes</v>
          </cell>
          <cell r="L100" t="str">
            <v>1995-2000</v>
          </cell>
          <cell r="M100">
            <v>220.39699999999999</v>
          </cell>
          <cell r="N100">
            <v>4.7080000000000002</v>
          </cell>
          <cell r="O100">
            <v>1.3479999999999999</v>
          </cell>
          <cell r="P100">
            <v>5.6849999999999996</v>
          </cell>
          <cell r="Q100">
            <v>15.932000000000002</v>
          </cell>
          <cell r="R100">
            <v>32.957999999999998</v>
          </cell>
          <cell r="S100">
            <v>43.063000000000002</v>
          </cell>
          <cell r="T100">
            <v>116.70299999999997</v>
          </cell>
        </row>
        <row r="101">
          <cell r="A101">
            <v>159</v>
          </cell>
          <cell r="B101">
            <v>442</v>
          </cell>
          <cell r="C101" t="str">
            <v>Luxembourg</v>
          </cell>
          <cell r="D101">
            <v>0</v>
          </cell>
          <cell r="E101">
            <v>4</v>
          </cell>
          <cell r="F101" t="str">
            <v>Euro</v>
          </cell>
          <cell r="G101">
            <v>1</v>
          </cell>
          <cell r="H101" t="str">
            <v>eme</v>
          </cell>
          <cell r="I101">
            <v>4</v>
          </cell>
          <cell r="J101" t="str">
            <v>high</v>
          </cell>
          <cell r="K101" t="str">
            <v>both sexes</v>
          </cell>
          <cell r="L101" t="str">
            <v>1995-2000</v>
          </cell>
          <cell r="M101">
            <v>20.108000000000001</v>
          </cell>
          <cell r="N101">
            <v>0.216</v>
          </cell>
          <cell r="O101">
            <v>3.6999999999999998E-2</v>
          </cell>
          <cell r="P101">
            <v>0.255</v>
          </cell>
          <cell r="Q101">
            <v>0.53</v>
          </cell>
          <cell r="R101">
            <v>1.9319999999999999</v>
          </cell>
          <cell r="S101">
            <v>3.1740000000000004</v>
          </cell>
          <cell r="T101">
            <v>13.963999999999999</v>
          </cell>
        </row>
        <row r="102">
          <cell r="A102">
            <v>70</v>
          </cell>
          <cell r="B102">
            <v>446</v>
          </cell>
          <cell r="C102" t="str">
            <v>Macau</v>
          </cell>
          <cell r="G102">
            <v>5</v>
          </cell>
          <cell r="H102" t="str">
            <v>oai</v>
          </cell>
          <cell r="I102">
            <v>4</v>
          </cell>
          <cell r="J102" t="str">
            <v>high</v>
          </cell>
          <cell r="K102" t="str">
            <v>both sexes</v>
          </cell>
          <cell r="L102" t="str">
            <v>1995-2000</v>
          </cell>
          <cell r="M102">
            <v>10.157</v>
          </cell>
          <cell r="N102">
            <v>0.33900000000000002</v>
          </cell>
          <cell r="O102">
            <v>0.05</v>
          </cell>
          <cell r="P102">
            <v>0.17299999999999999</v>
          </cell>
          <cell r="Q102">
            <v>0.53300000000000003</v>
          </cell>
          <cell r="R102">
            <v>1.1399999999999999</v>
          </cell>
          <cell r="S102">
            <v>1.552</v>
          </cell>
          <cell r="T102">
            <v>6.37</v>
          </cell>
        </row>
        <row r="103">
          <cell r="A103">
            <v>13</v>
          </cell>
          <cell r="B103">
            <v>450</v>
          </cell>
          <cell r="C103" t="str">
            <v>Madagascar</v>
          </cell>
          <cell r="D103">
            <v>0</v>
          </cell>
          <cell r="E103">
            <v>1</v>
          </cell>
          <cell r="F103" t="str">
            <v>Afro</v>
          </cell>
          <cell r="G103">
            <v>6</v>
          </cell>
          <cell r="H103" t="str">
            <v>ssa</v>
          </cell>
          <cell r="I103">
            <v>1</v>
          </cell>
          <cell r="J103" t="str">
            <v>low and middle</v>
          </cell>
          <cell r="K103" t="str">
            <v>both sexes</v>
          </cell>
          <cell r="L103" t="str">
            <v>1995-2000</v>
          </cell>
          <cell r="M103">
            <v>802.33199999999999</v>
          </cell>
          <cell r="N103">
            <v>349.60599999999999</v>
          </cell>
          <cell r="O103">
            <v>39.989000000000004</v>
          </cell>
          <cell r="P103">
            <v>69.885000000000005</v>
          </cell>
          <cell r="Q103">
            <v>70.861999999999995</v>
          </cell>
          <cell r="R103">
            <v>76.171999999999997</v>
          </cell>
          <cell r="S103">
            <v>69.430000000000007</v>
          </cell>
          <cell r="T103">
            <v>126.38799999999999</v>
          </cell>
        </row>
        <row r="104">
          <cell r="A104">
            <v>14</v>
          </cell>
          <cell r="B104">
            <v>454</v>
          </cell>
          <cell r="C104" t="str">
            <v>Malawi</v>
          </cell>
          <cell r="D104">
            <v>0</v>
          </cell>
          <cell r="E104">
            <v>1</v>
          </cell>
          <cell r="F104" t="str">
            <v>Afro</v>
          </cell>
          <cell r="G104">
            <v>6</v>
          </cell>
          <cell r="H104" t="str">
            <v>ssa</v>
          </cell>
          <cell r="I104">
            <v>1</v>
          </cell>
          <cell r="J104" t="str">
            <v>low and middle</v>
          </cell>
          <cell r="K104" t="str">
            <v>both sexes</v>
          </cell>
          <cell r="L104" t="str">
            <v>1995-2000</v>
          </cell>
          <cell r="M104">
            <v>1194.501</v>
          </cell>
          <cell r="N104">
            <v>549.01499999999999</v>
          </cell>
          <cell r="O104">
            <v>116.154</v>
          </cell>
          <cell r="P104">
            <v>96.59</v>
          </cell>
          <cell r="Q104">
            <v>160.27100000000002</v>
          </cell>
          <cell r="R104">
            <v>129.31</v>
          </cell>
          <cell r="S104">
            <v>62.695</v>
          </cell>
          <cell r="T104">
            <v>80.466000000000008</v>
          </cell>
        </row>
        <row r="105">
          <cell r="A105">
            <v>94</v>
          </cell>
          <cell r="B105">
            <v>458</v>
          </cell>
          <cell r="C105" t="str">
            <v>Malaysia</v>
          </cell>
          <cell r="D105">
            <v>0</v>
          </cell>
          <cell r="E105">
            <v>6</v>
          </cell>
          <cell r="F105" t="str">
            <v>Wpro</v>
          </cell>
          <cell r="G105">
            <v>5</v>
          </cell>
          <cell r="H105" t="str">
            <v>oai</v>
          </cell>
          <cell r="I105">
            <v>1</v>
          </cell>
          <cell r="J105" t="str">
            <v>low and middle</v>
          </cell>
          <cell r="K105" t="str">
            <v>both sexes</v>
          </cell>
          <cell r="L105" t="str">
            <v>1995-2000</v>
          </cell>
          <cell r="M105">
            <v>506.15800000000002</v>
          </cell>
          <cell r="N105">
            <v>40.015999999999998</v>
          </cell>
          <cell r="O105">
            <v>9.0229999999999997</v>
          </cell>
          <cell r="P105">
            <v>28.378</v>
          </cell>
          <cell r="Q105">
            <v>41.915999999999997</v>
          </cell>
          <cell r="R105">
            <v>81.676999999999992</v>
          </cell>
          <cell r="S105">
            <v>101.239</v>
          </cell>
          <cell r="T105">
            <v>203.90900000000002</v>
          </cell>
        </row>
        <row r="106">
          <cell r="A106">
            <v>81</v>
          </cell>
          <cell r="B106">
            <v>462</v>
          </cell>
          <cell r="C106" t="str">
            <v>Maldives</v>
          </cell>
          <cell r="D106">
            <v>0</v>
          </cell>
          <cell r="E106">
            <v>5</v>
          </cell>
          <cell r="F106" t="str">
            <v>Searo</v>
          </cell>
          <cell r="G106">
            <v>5</v>
          </cell>
          <cell r="H106" t="str">
            <v>oai</v>
          </cell>
          <cell r="I106">
            <v>1</v>
          </cell>
          <cell r="J106" t="str">
            <v>low and middle</v>
          </cell>
          <cell r="K106" t="str">
            <v>both sexes</v>
          </cell>
          <cell r="L106" t="str">
            <v>1995-2000</v>
          </cell>
          <cell r="M106">
            <v>9.6270000000000007</v>
          </cell>
          <cell r="N106">
            <v>3.097</v>
          </cell>
          <cell r="O106">
            <v>0.42300000000000004</v>
          </cell>
          <cell r="P106">
            <v>0.75800000000000001</v>
          </cell>
          <cell r="Q106">
            <v>0.745</v>
          </cell>
          <cell r="R106">
            <v>1.0149999999999999</v>
          </cell>
          <cell r="S106">
            <v>1.2649999999999999</v>
          </cell>
          <cell r="T106">
            <v>2.3239999999999994</v>
          </cell>
        </row>
        <row r="107">
          <cell r="A107">
            <v>57</v>
          </cell>
          <cell r="B107">
            <v>466</v>
          </cell>
          <cell r="C107" t="str">
            <v>Mali</v>
          </cell>
          <cell r="D107">
            <v>0</v>
          </cell>
          <cell r="E107">
            <v>1</v>
          </cell>
          <cell r="F107" t="str">
            <v>Afro</v>
          </cell>
          <cell r="G107">
            <v>6</v>
          </cell>
          <cell r="H107" t="str">
            <v>ssa</v>
          </cell>
          <cell r="I107">
            <v>1</v>
          </cell>
          <cell r="J107" t="str">
            <v>low and middle</v>
          </cell>
          <cell r="K107" t="str">
            <v>both sexes</v>
          </cell>
          <cell r="L107" t="str">
            <v>1995-2000</v>
          </cell>
          <cell r="M107">
            <v>844.51300000000003</v>
          </cell>
          <cell r="N107">
            <v>568.279</v>
          </cell>
          <cell r="O107">
            <v>56.680999999999997</v>
          </cell>
          <cell r="P107">
            <v>52.546999999999997</v>
          </cell>
          <cell r="Q107">
            <v>36.048000000000002</v>
          </cell>
          <cell r="R107">
            <v>33.033999999999999</v>
          </cell>
          <cell r="S107">
            <v>31.802999999999997</v>
          </cell>
          <cell r="T107">
            <v>66.120999999999995</v>
          </cell>
        </row>
        <row r="108">
          <cell r="A108">
            <v>148</v>
          </cell>
          <cell r="B108">
            <v>470</v>
          </cell>
          <cell r="C108" t="str">
            <v>Malta</v>
          </cell>
          <cell r="D108">
            <v>0</v>
          </cell>
          <cell r="E108">
            <v>4</v>
          </cell>
          <cell r="F108" t="str">
            <v>Euro</v>
          </cell>
          <cell r="G108">
            <v>8</v>
          </cell>
          <cell r="H108" t="str">
            <v>mec</v>
          </cell>
          <cell r="I108">
            <v>1</v>
          </cell>
          <cell r="J108" t="str">
            <v>low and middle</v>
          </cell>
          <cell r="K108" t="str">
            <v>both sexes</v>
          </cell>
          <cell r="L108" t="str">
            <v>1995-2000</v>
          </cell>
          <cell r="M108">
            <v>14.689</v>
          </cell>
          <cell r="N108">
            <v>0.23499999999999999</v>
          </cell>
          <cell r="O108">
            <v>3.9E-2</v>
          </cell>
          <cell r="P108">
            <v>0.157</v>
          </cell>
          <cell r="Q108">
            <v>0.30599999999999999</v>
          </cell>
          <cell r="R108">
            <v>1.3439999999999999</v>
          </cell>
          <cell r="S108">
            <v>2.38</v>
          </cell>
          <cell r="T108">
            <v>10.228000000000002</v>
          </cell>
        </row>
        <row r="109">
          <cell r="A109">
            <v>171</v>
          </cell>
          <cell r="B109">
            <v>474</v>
          </cell>
          <cell r="C109" t="str">
            <v>Martinique</v>
          </cell>
          <cell r="G109">
            <v>7</v>
          </cell>
          <cell r="H109" t="str">
            <v>lac</v>
          </cell>
          <cell r="I109">
            <v>4</v>
          </cell>
          <cell r="J109" t="str">
            <v>high</v>
          </cell>
          <cell r="K109" t="str">
            <v>both sexes</v>
          </cell>
          <cell r="L109" t="str">
            <v>1995-2000</v>
          </cell>
          <cell r="M109">
            <v>12.038</v>
          </cell>
          <cell r="N109">
            <v>0.26</v>
          </cell>
          <cell r="O109">
            <v>4.7E-2</v>
          </cell>
          <cell r="P109">
            <v>0.33900000000000002</v>
          </cell>
          <cell r="Q109">
            <v>0.61899999999999999</v>
          </cell>
          <cell r="R109">
            <v>1.214</v>
          </cell>
          <cell r="S109">
            <v>1.9010000000000002</v>
          </cell>
          <cell r="T109">
            <v>7.6579999999999986</v>
          </cell>
        </row>
        <row r="110">
          <cell r="A110">
            <v>58</v>
          </cell>
          <cell r="B110">
            <v>478</v>
          </cell>
          <cell r="C110" t="str">
            <v>Mauritania</v>
          </cell>
          <cell r="D110">
            <v>0</v>
          </cell>
          <cell r="E110">
            <v>1</v>
          </cell>
          <cell r="F110" t="str">
            <v>Afro</v>
          </cell>
          <cell r="G110">
            <v>6</v>
          </cell>
          <cell r="H110" t="str">
            <v>ssa</v>
          </cell>
          <cell r="I110">
            <v>1</v>
          </cell>
          <cell r="J110" t="str">
            <v>low and middle</v>
          </cell>
          <cell r="K110" t="str">
            <v>both sexes</v>
          </cell>
          <cell r="L110" t="str">
            <v>1995-2000</v>
          </cell>
          <cell r="M110">
            <v>165.83</v>
          </cell>
          <cell r="N110">
            <v>75.510000000000005</v>
          </cell>
          <cell r="O110">
            <v>13.754</v>
          </cell>
          <cell r="P110">
            <v>15.864000000000001</v>
          </cell>
          <cell r="Q110">
            <v>13.773</v>
          </cell>
          <cell r="R110">
            <v>13.443999999999999</v>
          </cell>
          <cell r="S110">
            <v>12.263</v>
          </cell>
          <cell r="T110">
            <v>21.221999999999998</v>
          </cell>
        </row>
        <row r="111">
          <cell r="A111">
            <v>15</v>
          </cell>
          <cell r="B111">
            <v>480</v>
          </cell>
          <cell r="C111" t="str">
            <v>Mauritius (2)</v>
          </cell>
          <cell r="D111">
            <v>0</v>
          </cell>
          <cell r="E111">
            <v>1</v>
          </cell>
          <cell r="F111" t="str">
            <v>Afro</v>
          </cell>
          <cell r="G111">
            <v>5</v>
          </cell>
          <cell r="H111" t="str">
            <v>oai</v>
          </cell>
          <cell r="I111">
            <v>1</v>
          </cell>
          <cell r="J111" t="str">
            <v>low and middle</v>
          </cell>
          <cell r="K111" t="str">
            <v>both sexes</v>
          </cell>
          <cell r="L111" t="str">
            <v>1995-2000</v>
          </cell>
          <cell r="M111">
            <v>36.654000000000003</v>
          </cell>
          <cell r="N111">
            <v>1.671</v>
          </cell>
          <cell r="O111">
            <v>0.23799999999999999</v>
          </cell>
          <cell r="P111">
            <v>1.1819999999999999</v>
          </cell>
          <cell r="Q111">
            <v>3.1269999999999998</v>
          </cell>
          <cell r="R111">
            <v>6.5389999999999997</v>
          </cell>
          <cell r="S111">
            <v>7.3770000000000007</v>
          </cell>
          <cell r="T111">
            <v>16.52</v>
          </cell>
        </row>
        <row r="112">
          <cell r="A112">
            <v>181</v>
          </cell>
          <cell r="B112">
            <v>484</v>
          </cell>
          <cell r="C112" t="str">
            <v>Mexico</v>
          </cell>
          <cell r="D112">
            <v>0</v>
          </cell>
          <cell r="E112">
            <v>2</v>
          </cell>
          <cell r="F112" t="str">
            <v>Amro</v>
          </cell>
          <cell r="G112">
            <v>7</v>
          </cell>
          <cell r="H112" t="str">
            <v>lac</v>
          </cell>
          <cell r="I112">
            <v>1</v>
          </cell>
          <cell r="J112" t="str">
            <v>low and middle</v>
          </cell>
          <cell r="K112" t="str">
            <v>both sexes</v>
          </cell>
          <cell r="L112" t="str">
            <v>1995-2000</v>
          </cell>
          <cell r="M112">
            <v>2405.5639999999999</v>
          </cell>
          <cell r="N112">
            <v>445.69</v>
          </cell>
          <cell r="O112">
            <v>52.277000000000001</v>
          </cell>
          <cell r="P112">
            <v>182.58199999999999</v>
          </cell>
          <cell r="Q112">
            <v>228.74299999999999</v>
          </cell>
          <cell r="R112">
            <v>325.04899999999998</v>
          </cell>
          <cell r="S112">
            <v>319.97800000000001</v>
          </cell>
          <cell r="T112">
            <v>851.245</v>
          </cell>
        </row>
        <row r="113">
          <cell r="A113">
            <v>71</v>
          </cell>
          <cell r="B113">
            <v>496</v>
          </cell>
          <cell r="C113" t="str">
            <v>Mongolia</v>
          </cell>
          <cell r="D113">
            <v>0</v>
          </cell>
          <cell r="E113">
            <v>6</v>
          </cell>
          <cell r="F113" t="str">
            <v>Wpro</v>
          </cell>
          <cell r="G113">
            <v>5</v>
          </cell>
          <cell r="H113" t="str">
            <v>oai</v>
          </cell>
          <cell r="I113">
            <v>1</v>
          </cell>
          <cell r="J113" t="str">
            <v>low and middle</v>
          </cell>
          <cell r="K113" t="str">
            <v>both sexes</v>
          </cell>
          <cell r="L113" t="str">
            <v>1995-2000</v>
          </cell>
          <cell r="M113">
            <v>83.557000000000002</v>
          </cell>
          <cell r="N113">
            <v>21.440999999999999</v>
          </cell>
          <cell r="O113">
            <v>2.165</v>
          </cell>
          <cell r="P113">
            <v>3.7830000000000004</v>
          </cell>
          <cell r="Q113">
            <v>6.4290000000000003</v>
          </cell>
          <cell r="R113">
            <v>10.612</v>
          </cell>
          <cell r="S113">
            <v>12.282</v>
          </cell>
          <cell r="T113">
            <v>26.844999999999999</v>
          </cell>
        </row>
        <row r="114">
          <cell r="A114">
            <v>126</v>
          </cell>
          <cell r="B114">
            <v>498</v>
          </cell>
          <cell r="C114" t="str">
            <v>Republic of Moldova</v>
          </cell>
          <cell r="D114">
            <v>0</v>
          </cell>
          <cell r="E114">
            <v>4</v>
          </cell>
          <cell r="F114" t="str">
            <v>Euro</v>
          </cell>
          <cell r="G114">
            <v>2</v>
          </cell>
          <cell r="H114" t="str">
            <v>fse</v>
          </cell>
          <cell r="I114">
            <v>1</v>
          </cell>
          <cell r="J114" t="str">
            <v>low and middle</v>
          </cell>
          <cell r="K114" t="str">
            <v>both sexes</v>
          </cell>
          <cell r="L114" t="str">
            <v>1995-2000</v>
          </cell>
          <cell r="M114">
            <v>235.42599999999999</v>
          </cell>
          <cell r="N114">
            <v>9.8469999999999995</v>
          </cell>
          <cell r="O114">
            <v>2.0249999999999999</v>
          </cell>
          <cell r="P114">
            <v>7.59</v>
          </cell>
          <cell r="Q114">
            <v>17.364999999999998</v>
          </cell>
          <cell r="R114">
            <v>39.396000000000001</v>
          </cell>
          <cell r="S114">
            <v>50.424999999999997</v>
          </cell>
          <cell r="T114">
            <v>108.77799999999999</v>
          </cell>
        </row>
        <row r="115">
          <cell r="A115">
            <v>37</v>
          </cell>
          <cell r="B115">
            <v>504</v>
          </cell>
          <cell r="C115" t="str">
            <v>Morocco</v>
          </cell>
          <cell r="D115">
            <v>0</v>
          </cell>
          <cell r="E115">
            <v>3</v>
          </cell>
          <cell r="F115" t="str">
            <v>Emro</v>
          </cell>
          <cell r="G115">
            <v>8</v>
          </cell>
          <cell r="H115" t="str">
            <v>mec</v>
          </cell>
          <cell r="I115">
            <v>1</v>
          </cell>
          <cell r="J115" t="str">
            <v>low and middle</v>
          </cell>
          <cell r="K115" t="str">
            <v>both sexes</v>
          </cell>
          <cell r="L115" t="str">
            <v>1995-2000</v>
          </cell>
          <cell r="M115">
            <v>913.93899999999996</v>
          </cell>
          <cell r="N115">
            <v>232.54499999999999</v>
          </cell>
          <cell r="O115">
            <v>26.429000000000002</v>
          </cell>
          <cell r="P115">
            <v>63.009</v>
          </cell>
          <cell r="Q115">
            <v>68.768000000000001</v>
          </cell>
          <cell r="R115">
            <v>96.575000000000003</v>
          </cell>
          <cell r="S115">
            <v>129.55799999999999</v>
          </cell>
          <cell r="T115">
            <v>297.05500000000001</v>
          </cell>
        </row>
        <row r="116">
          <cell r="A116">
            <v>16</v>
          </cell>
          <cell r="B116">
            <v>508</v>
          </cell>
          <cell r="C116" t="str">
            <v>Mozambique</v>
          </cell>
          <cell r="D116">
            <v>0</v>
          </cell>
          <cell r="E116">
            <v>1</v>
          </cell>
          <cell r="F116" t="str">
            <v>Afro</v>
          </cell>
          <cell r="G116">
            <v>6</v>
          </cell>
          <cell r="H116" t="str">
            <v>ssa</v>
          </cell>
          <cell r="I116">
            <v>1</v>
          </cell>
          <cell r="J116" t="str">
            <v>low and middle</v>
          </cell>
          <cell r="K116" t="str">
            <v>both sexes</v>
          </cell>
          <cell r="L116" t="str">
            <v>1995-2000</v>
          </cell>
          <cell r="M116">
            <v>1740.3</v>
          </cell>
          <cell r="N116">
            <v>752.51800000000003</v>
          </cell>
          <cell r="O116">
            <v>159.05200000000002</v>
          </cell>
          <cell r="P116">
            <v>155.37899999999999</v>
          </cell>
          <cell r="Q116">
            <v>201.274</v>
          </cell>
          <cell r="R116">
            <v>181.46899999999999</v>
          </cell>
          <cell r="S116">
            <v>119.241</v>
          </cell>
          <cell r="T116">
            <v>171.36699999999996</v>
          </cell>
        </row>
        <row r="117">
          <cell r="A117">
            <v>112</v>
          </cell>
          <cell r="B117">
            <v>512</v>
          </cell>
          <cell r="C117" t="str">
            <v>Oman</v>
          </cell>
          <cell r="D117">
            <v>0</v>
          </cell>
          <cell r="E117">
            <v>3</v>
          </cell>
          <cell r="F117" t="str">
            <v>Emro</v>
          </cell>
          <cell r="G117">
            <v>8</v>
          </cell>
          <cell r="H117" t="str">
            <v>mec</v>
          </cell>
          <cell r="I117">
            <v>1</v>
          </cell>
          <cell r="J117" t="str">
            <v>low and middle</v>
          </cell>
          <cell r="K117" t="str">
            <v>both sexes</v>
          </cell>
          <cell r="L117" t="str">
            <v>1995-2000</v>
          </cell>
          <cell r="M117">
            <v>48.433</v>
          </cell>
          <cell r="N117">
            <v>12.542</v>
          </cell>
          <cell r="O117">
            <v>1.4460000000000002</v>
          </cell>
          <cell r="P117">
            <v>2.8580000000000001</v>
          </cell>
          <cell r="Q117">
            <v>3.7110000000000003</v>
          </cell>
          <cell r="R117">
            <v>7.7750000000000004</v>
          </cell>
          <cell r="S117">
            <v>6.6739999999999995</v>
          </cell>
          <cell r="T117">
            <v>13.427</v>
          </cell>
        </row>
        <row r="118">
          <cell r="A118">
            <v>44</v>
          </cell>
          <cell r="B118">
            <v>516</v>
          </cell>
          <cell r="C118" t="str">
            <v>Namibia</v>
          </cell>
          <cell r="D118">
            <v>0</v>
          </cell>
          <cell r="E118">
            <v>1</v>
          </cell>
          <cell r="F118" t="str">
            <v>Afro</v>
          </cell>
          <cell r="G118">
            <v>6</v>
          </cell>
          <cell r="H118" t="str">
            <v>ssa</v>
          </cell>
          <cell r="I118">
            <v>1</v>
          </cell>
          <cell r="J118" t="str">
            <v>low and middle</v>
          </cell>
          <cell r="K118" t="str">
            <v>both sexes</v>
          </cell>
          <cell r="L118" t="str">
            <v>1995-2000</v>
          </cell>
          <cell r="M118">
            <v>110.66500000000001</v>
          </cell>
          <cell r="N118">
            <v>35.366</v>
          </cell>
          <cell r="O118">
            <v>7.26</v>
          </cell>
          <cell r="P118">
            <v>10.431000000000001</v>
          </cell>
          <cell r="Q118">
            <v>16.632999999999999</v>
          </cell>
          <cell r="R118">
            <v>15.147</v>
          </cell>
          <cell r="S118">
            <v>9.6129999999999995</v>
          </cell>
          <cell r="T118">
            <v>16.215</v>
          </cell>
        </row>
        <row r="119">
          <cell r="A119">
            <v>82</v>
          </cell>
          <cell r="B119">
            <v>524</v>
          </cell>
          <cell r="C119" t="str">
            <v>Nepal</v>
          </cell>
          <cell r="D119">
            <v>0</v>
          </cell>
          <cell r="E119">
            <v>5</v>
          </cell>
          <cell r="F119" t="str">
            <v>Searo</v>
          </cell>
          <cell r="G119">
            <v>5</v>
          </cell>
          <cell r="H119" t="str">
            <v>oai</v>
          </cell>
          <cell r="I119">
            <v>1</v>
          </cell>
          <cell r="J119" t="str">
            <v>low and middle</v>
          </cell>
          <cell r="K119" t="str">
            <v>both sexes</v>
          </cell>
          <cell r="L119" t="str">
            <v>1995-2000</v>
          </cell>
          <cell r="M119">
            <v>1234.203</v>
          </cell>
          <cell r="N119">
            <v>455.76799999999997</v>
          </cell>
          <cell r="O119">
            <v>62.441000000000003</v>
          </cell>
          <cell r="P119">
            <v>108.196</v>
          </cell>
          <cell r="Q119">
            <v>106.78399999999999</v>
          </cell>
          <cell r="R119">
            <v>140.33800000000002</v>
          </cell>
          <cell r="S119">
            <v>133.87</v>
          </cell>
          <cell r="T119">
            <v>226.80599999999998</v>
          </cell>
        </row>
        <row r="120">
          <cell r="A120">
            <v>160</v>
          </cell>
          <cell r="B120">
            <v>528</v>
          </cell>
          <cell r="C120" t="str">
            <v>Netherlands</v>
          </cell>
          <cell r="D120">
            <v>0</v>
          </cell>
          <cell r="E120">
            <v>4</v>
          </cell>
          <cell r="F120" t="str">
            <v>Euro</v>
          </cell>
          <cell r="G120">
            <v>1</v>
          </cell>
          <cell r="H120" t="str">
            <v>eme</v>
          </cell>
          <cell r="I120">
            <v>4</v>
          </cell>
          <cell r="J120" t="str">
            <v>high</v>
          </cell>
          <cell r="K120" t="str">
            <v>both sexes</v>
          </cell>
          <cell r="L120" t="str">
            <v>1995-2000</v>
          </cell>
          <cell r="M120">
            <v>680.26900000000001</v>
          </cell>
          <cell r="N120">
            <v>7.3150000000000004</v>
          </cell>
          <cell r="O120">
            <v>1.657</v>
          </cell>
          <cell r="P120">
            <v>7.09</v>
          </cell>
          <cell r="Q120">
            <v>19.13</v>
          </cell>
          <cell r="R120">
            <v>61.571999999999996</v>
          </cell>
          <cell r="S120">
            <v>99.38</v>
          </cell>
          <cell r="T120">
            <v>484.125</v>
          </cell>
        </row>
        <row r="121">
          <cell r="A121">
            <v>172</v>
          </cell>
          <cell r="B121">
            <v>530</v>
          </cell>
          <cell r="C121" t="str">
            <v>Netherlands Antilles</v>
          </cell>
          <cell r="G121">
            <v>7</v>
          </cell>
          <cell r="H121" t="str">
            <v>lac</v>
          </cell>
          <cell r="I121">
            <v>4</v>
          </cell>
          <cell r="J121" t="str">
            <v>high</v>
          </cell>
          <cell r="K121" t="str">
            <v>both sexes</v>
          </cell>
          <cell r="L121" t="str">
            <v>1995-2000</v>
          </cell>
          <cell r="M121">
            <v>6.4459999999999997</v>
          </cell>
          <cell r="N121">
            <v>0.29699999999999999</v>
          </cell>
          <cell r="O121">
            <v>3.7999999999999999E-2</v>
          </cell>
          <cell r="P121">
            <v>0.129</v>
          </cell>
          <cell r="Q121">
            <v>0.28000000000000003</v>
          </cell>
          <cell r="R121">
            <v>0.81899999999999995</v>
          </cell>
          <cell r="S121">
            <v>1.079</v>
          </cell>
          <cell r="T121">
            <v>3.8039999999999998</v>
          </cell>
        </row>
        <row r="122">
          <cell r="A122">
            <v>206</v>
          </cell>
          <cell r="B122">
            <v>540</v>
          </cell>
          <cell r="C122" t="str">
            <v>New Caledonia</v>
          </cell>
          <cell r="G122">
            <v>5</v>
          </cell>
          <cell r="H122" t="str">
            <v>oai</v>
          </cell>
          <cell r="I122">
            <v>4</v>
          </cell>
          <cell r="J122" t="str">
            <v>high</v>
          </cell>
          <cell r="K122" t="str">
            <v>both sexes</v>
          </cell>
          <cell r="L122" t="str">
            <v>1995-2000</v>
          </cell>
          <cell r="M122">
            <v>5.4980000000000002</v>
          </cell>
          <cell r="N122">
            <v>0.36499999999999999</v>
          </cell>
          <cell r="O122">
            <v>7.3000000000000009E-2</v>
          </cell>
          <cell r="P122">
            <v>0.36099999999999999</v>
          </cell>
          <cell r="Q122">
            <v>0.41600000000000004</v>
          </cell>
          <cell r="R122">
            <v>0.96199999999999997</v>
          </cell>
          <cell r="S122">
            <v>1.093</v>
          </cell>
          <cell r="T122">
            <v>2.2279999999999998</v>
          </cell>
        </row>
        <row r="123">
          <cell r="A123">
            <v>209</v>
          </cell>
          <cell r="B123">
            <v>548</v>
          </cell>
          <cell r="C123" t="str">
            <v>Vanuatu</v>
          </cell>
          <cell r="D123">
            <v>0</v>
          </cell>
          <cell r="E123">
            <v>6</v>
          </cell>
          <cell r="F123" t="str">
            <v>Wpro</v>
          </cell>
          <cell r="G123">
            <v>5</v>
          </cell>
          <cell r="H123" t="str">
            <v>oai</v>
          </cell>
          <cell r="I123">
            <v>1</v>
          </cell>
          <cell r="J123" t="str">
            <v>low and middle</v>
          </cell>
          <cell r="K123" t="str">
            <v>both sexes</v>
          </cell>
          <cell r="L123" t="str">
            <v>1995-2000</v>
          </cell>
          <cell r="M123">
            <v>5.4859999999999998</v>
          </cell>
          <cell r="N123">
            <v>1.4119999999999999</v>
          </cell>
          <cell r="O123">
            <v>0.18099999999999999</v>
          </cell>
          <cell r="P123">
            <v>0.36299999999999999</v>
          </cell>
          <cell r="Q123">
            <v>0.42700000000000005</v>
          </cell>
          <cell r="R123">
            <v>0.69700000000000006</v>
          </cell>
          <cell r="S123">
            <v>0.69</v>
          </cell>
          <cell r="T123">
            <v>1.716</v>
          </cell>
        </row>
        <row r="124">
          <cell r="A124">
            <v>203</v>
          </cell>
          <cell r="B124">
            <v>554</v>
          </cell>
          <cell r="C124" t="str">
            <v>New Zealand</v>
          </cell>
          <cell r="D124">
            <v>0</v>
          </cell>
          <cell r="E124">
            <v>6</v>
          </cell>
          <cell r="F124" t="str">
            <v>Wpro</v>
          </cell>
          <cell r="G124">
            <v>1</v>
          </cell>
          <cell r="H124" t="str">
            <v>eme</v>
          </cell>
          <cell r="I124">
            <v>4</v>
          </cell>
          <cell r="J124" t="str">
            <v>high</v>
          </cell>
          <cell r="K124" t="str">
            <v>both sexes</v>
          </cell>
          <cell r="L124" t="str">
            <v>1995-2000</v>
          </cell>
          <cell r="M124">
            <v>147.745</v>
          </cell>
          <cell r="N124">
            <v>2.4649999999999999</v>
          </cell>
          <cell r="O124">
            <v>0.56900000000000006</v>
          </cell>
          <cell r="P124">
            <v>3.802</v>
          </cell>
          <cell r="Q124">
            <v>5.3820000000000006</v>
          </cell>
          <cell r="R124">
            <v>14.816000000000001</v>
          </cell>
          <cell r="S124">
            <v>21.683</v>
          </cell>
          <cell r="T124">
            <v>99.028000000000006</v>
          </cell>
        </row>
        <row r="125">
          <cell r="A125">
            <v>182</v>
          </cell>
          <cell r="B125">
            <v>558</v>
          </cell>
          <cell r="C125" t="str">
            <v>Nicaragua</v>
          </cell>
          <cell r="D125">
            <v>0</v>
          </cell>
          <cell r="E125">
            <v>2</v>
          </cell>
          <cell r="F125" t="str">
            <v>Amro</v>
          </cell>
          <cell r="G125">
            <v>7</v>
          </cell>
          <cell r="H125" t="str">
            <v>lac</v>
          </cell>
          <cell r="I125">
            <v>1</v>
          </cell>
          <cell r="J125" t="str">
            <v>low and middle</v>
          </cell>
          <cell r="K125" t="str">
            <v>both sexes</v>
          </cell>
          <cell r="L125" t="str">
            <v>1995-2000</v>
          </cell>
          <cell r="M125">
            <v>139.006</v>
          </cell>
          <cell r="N125">
            <v>50.264000000000003</v>
          </cell>
          <cell r="O125">
            <v>6.8879999999999999</v>
          </cell>
          <cell r="P125">
            <v>12.913999999999998</v>
          </cell>
          <cell r="Q125">
            <v>12.773</v>
          </cell>
          <cell r="R125">
            <v>13.818</v>
          </cell>
          <cell r="S125">
            <v>13.048</v>
          </cell>
          <cell r="T125">
            <v>29.301000000000002</v>
          </cell>
        </row>
        <row r="126">
          <cell r="A126">
            <v>59</v>
          </cell>
          <cell r="B126">
            <v>562</v>
          </cell>
          <cell r="C126" t="str">
            <v>Niger</v>
          </cell>
          <cell r="D126">
            <v>0</v>
          </cell>
          <cell r="E126">
            <v>1</v>
          </cell>
          <cell r="F126" t="str">
            <v>Afro</v>
          </cell>
          <cell r="G126">
            <v>6</v>
          </cell>
          <cell r="H126" t="str">
            <v>ssa</v>
          </cell>
          <cell r="I126">
            <v>1</v>
          </cell>
          <cell r="J126" t="str">
            <v>low and middle</v>
          </cell>
          <cell r="K126" t="str">
            <v>both sexes</v>
          </cell>
          <cell r="L126" t="str">
            <v>1995-2000</v>
          </cell>
          <cell r="M126">
            <v>841.84900000000005</v>
          </cell>
          <cell r="N126">
            <v>461.12299999999999</v>
          </cell>
          <cell r="O126">
            <v>78.728000000000009</v>
          </cell>
          <cell r="P126">
            <v>73.978999999999999</v>
          </cell>
          <cell r="Q126">
            <v>60.867000000000004</v>
          </cell>
          <cell r="R126">
            <v>55.835000000000001</v>
          </cell>
          <cell r="S126">
            <v>45.596000000000004</v>
          </cell>
          <cell r="T126">
            <v>65.721000000000004</v>
          </cell>
        </row>
        <row r="127">
          <cell r="A127">
            <v>60</v>
          </cell>
          <cell r="B127">
            <v>566</v>
          </cell>
          <cell r="C127" t="str">
            <v>Nigeria</v>
          </cell>
          <cell r="D127">
            <v>0</v>
          </cell>
          <cell r="E127">
            <v>1</v>
          </cell>
          <cell r="F127" t="str">
            <v>Afro</v>
          </cell>
          <cell r="G127">
            <v>6</v>
          </cell>
          <cell r="H127" t="str">
            <v>ssa</v>
          </cell>
          <cell r="I127">
            <v>1</v>
          </cell>
          <cell r="J127" t="str">
            <v>low and middle</v>
          </cell>
          <cell r="K127" t="str">
            <v>both sexes</v>
          </cell>
          <cell r="L127" t="str">
            <v>1995-2000</v>
          </cell>
          <cell r="M127">
            <v>7734.4629999999997</v>
          </cell>
          <cell r="N127">
            <v>3077.9459999999999</v>
          </cell>
          <cell r="O127">
            <v>863.33900000000006</v>
          </cell>
          <cell r="P127">
            <v>789.25199999999995</v>
          </cell>
          <cell r="Q127">
            <v>819.48500000000001</v>
          </cell>
          <cell r="R127">
            <v>789.00700000000006</v>
          </cell>
          <cell r="S127">
            <v>572.07000000000005</v>
          </cell>
          <cell r="T127">
            <v>823.36399999999992</v>
          </cell>
        </row>
        <row r="128">
          <cell r="A128">
            <v>139</v>
          </cell>
          <cell r="B128">
            <v>578</v>
          </cell>
          <cell r="C128" t="str">
            <v>Norway</v>
          </cell>
          <cell r="D128">
            <v>0</v>
          </cell>
          <cell r="E128">
            <v>4</v>
          </cell>
          <cell r="F128" t="str">
            <v>Euro</v>
          </cell>
          <cell r="G128">
            <v>1</v>
          </cell>
          <cell r="H128" t="str">
            <v>eme</v>
          </cell>
          <cell r="I128">
            <v>4</v>
          </cell>
          <cell r="J128" t="str">
            <v>high</v>
          </cell>
          <cell r="K128" t="str">
            <v>both sexes</v>
          </cell>
          <cell r="L128" t="str">
            <v>1995-2000</v>
          </cell>
          <cell r="M128">
            <v>224.166</v>
          </cell>
          <cell r="N128">
            <v>1.8320000000000001</v>
          </cell>
          <cell r="O128">
            <v>0.40600000000000003</v>
          </cell>
          <cell r="P128">
            <v>2.2469999999999999</v>
          </cell>
          <cell r="Q128">
            <v>5.37</v>
          </cell>
          <cell r="R128">
            <v>15.949000000000002</v>
          </cell>
          <cell r="S128">
            <v>26.312999999999999</v>
          </cell>
          <cell r="T128">
            <v>172.04899999999998</v>
          </cell>
        </row>
        <row r="129">
          <cell r="A129">
            <v>83</v>
          </cell>
          <cell r="B129">
            <v>586</v>
          </cell>
          <cell r="C129" t="str">
            <v>Pakistan</v>
          </cell>
          <cell r="D129">
            <v>0</v>
          </cell>
          <cell r="E129">
            <v>3</v>
          </cell>
          <cell r="F129" t="str">
            <v>Emro</v>
          </cell>
          <cell r="G129">
            <v>8</v>
          </cell>
          <cell r="H129" t="str">
            <v>mec</v>
          </cell>
          <cell r="I129">
            <v>1</v>
          </cell>
          <cell r="J129" t="str">
            <v>low and middle</v>
          </cell>
          <cell r="K129" t="str">
            <v>both sexes</v>
          </cell>
          <cell r="L129" t="str">
            <v>1995-2000</v>
          </cell>
          <cell r="M129">
            <v>5681.9480000000003</v>
          </cell>
          <cell r="N129">
            <v>2753.5639999999999</v>
          </cell>
          <cell r="O129">
            <v>236.84399999999999</v>
          </cell>
          <cell r="P129">
            <v>203.70400000000001</v>
          </cell>
          <cell r="Q129">
            <v>291.685</v>
          </cell>
          <cell r="R129">
            <v>516.19899999999996</v>
          </cell>
          <cell r="S129">
            <v>622.28399999999999</v>
          </cell>
          <cell r="T129">
            <v>1057.6679999999999</v>
          </cell>
        </row>
        <row r="130">
          <cell r="A130">
            <v>183</v>
          </cell>
          <cell r="B130">
            <v>591</v>
          </cell>
          <cell r="C130" t="str">
            <v>Panama</v>
          </cell>
          <cell r="D130">
            <v>0</v>
          </cell>
          <cell r="E130">
            <v>2</v>
          </cell>
          <cell r="F130" t="str">
            <v>Amro</v>
          </cell>
          <cell r="G130">
            <v>7</v>
          </cell>
          <cell r="H130" t="str">
            <v>lac</v>
          </cell>
          <cell r="I130">
            <v>1</v>
          </cell>
          <cell r="J130" t="str">
            <v>low and middle</v>
          </cell>
          <cell r="K130" t="str">
            <v>both sexes</v>
          </cell>
          <cell r="L130" t="str">
            <v>1995-2000</v>
          </cell>
          <cell r="M130">
            <v>70.183000000000007</v>
          </cell>
          <cell r="N130">
            <v>8.6780000000000008</v>
          </cell>
          <cell r="O130">
            <v>1.363</v>
          </cell>
          <cell r="P130">
            <v>4.1159999999999997</v>
          </cell>
          <cell r="Q130">
            <v>5.2670000000000003</v>
          </cell>
          <cell r="R130">
            <v>8.5210000000000008</v>
          </cell>
          <cell r="S130">
            <v>9.6269999999999989</v>
          </cell>
          <cell r="T130">
            <v>32.610999999999997</v>
          </cell>
        </row>
        <row r="131">
          <cell r="A131">
            <v>207</v>
          </cell>
          <cell r="B131">
            <v>598</v>
          </cell>
          <cell r="C131" t="str">
            <v>Papua New Guinea</v>
          </cell>
          <cell r="D131">
            <v>0</v>
          </cell>
          <cell r="E131">
            <v>6</v>
          </cell>
          <cell r="F131" t="str">
            <v>Wpro</v>
          </cell>
          <cell r="G131">
            <v>5</v>
          </cell>
          <cell r="H131" t="str">
            <v>oai</v>
          </cell>
          <cell r="I131">
            <v>1</v>
          </cell>
          <cell r="J131" t="str">
            <v>low and middle</v>
          </cell>
          <cell r="K131" t="str">
            <v>both sexes</v>
          </cell>
          <cell r="L131" t="str">
            <v>1995-2000</v>
          </cell>
          <cell r="M131">
            <v>223.81</v>
          </cell>
          <cell r="N131">
            <v>60.515000000000001</v>
          </cell>
          <cell r="O131">
            <v>8.25</v>
          </cell>
          <cell r="P131">
            <v>20.972999999999999</v>
          </cell>
          <cell r="Q131">
            <v>25.391000000000002</v>
          </cell>
          <cell r="R131">
            <v>38.999000000000002</v>
          </cell>
          <cell r="S131">
            <v>34.701000000000001</v>
          </cell>
          <cell r="T131">
            <v>34.981000000000009</v>
          </cell>
        </row>
        <row r="132">
          <cell r="A132">
            <v>192</v>
          </cell>
          <cell r="B132">
            <v>600</v>
          </cell>
          <cell r="C132" t="str">
            <v>Paraguay</v>
          </cell>
          <cell r="D132">
            <v>0</v>
          </cell>
          <cell r="E132">
            <v>2</v>
          </cell>
          <cell r="F132" t="str">
            <v>Amro</v>
          </cell>
          <cell r="G132">
            <v>7</v>
          </cell>
          <cell r="H132" t="str">
            <v>lac</v>
          </cell>
          <cell r="I132">
            <v>1</v>
          </cell>
          <cell r="J132" t="str">
            <v>low and middle</v>
          </cell>
          <cell r="K132" t="str">
            <v>both sexes</v>
          </cell>
          <cell r="L132" t="str">
            <v>1995-2000</v>
          </cell>
          <cell r="M132">
            <v>140.12899999999999</v>
          </cell>
          <cell r="N132">
            <v>39.24</v>
          </cell>
          <cell r="O132">
            <v>4.258</v>
          </cell>
          <cell r="P132">
            <v>7.5129999999999999</v>
          </cell>
          <cell r="Q132">
            <v>10.022</v>
          </cell>
          <cell r="R132">
            <v>15.85</v>
          </cell>
          <cell r="S132">
            <v>16.834</v>
          </cell>
          <cell r="T132">
            <v>46.411999999999999</v>
          </cell>
        </row>
        <row r="133">
          <cell r="A133">
            <v>193</v>
          </cell>
          <cell r="B133">
            <v>604</v>
          </cell>
          <cell r="C133" t="str">
            <v>Peru</v>
          </cell>
          <cell r="D133">
            <v>0</v>
          </cell>
          <cell r="E133">
            <v>2</v>
          </cell>
          <cell r="F133" t="str">
            <v>Amro</v>
          </cell>
          <cell r="G133">
            <v>7</v>
          </cell>
          <cell r="H133" t="str">
            <v>lac</v>
          </cell>
          <cell r="I133">
            <v>1</v>
          </cell>
          <cell r="J133" t="str">
            <v>low and middle</v>
          </cell>
          <cell r="K133" t="str">
            <v>both sexes</v>
          </cell>
          <cell r="L133" t="str">
            <v>1995-2000</v>
          </cell>
          <cell r="M133">
            <v>792.60900000000004</v>
          </cell>
          <cell r="N133">
            <v>200.053</v>
          </cell>
          <cell r="O133">
            <v>27.962000000000003</v>
          </cell>
          <cell r="P133">
            <v>48.685000000000002</v>
          </cell>
          <cell r="Q133">
            <v>64.647999999999996</v>
          </cell>
          <cell r="R133">
            <v>98.568000000000012</v>
          </cell>
          <cell r="S133">
            <v>109.755</v>
          </cell>
          <cell r="T133">
            <v>242.93799999999999</v>
          </cell>
        </row>
        <row r="134">
          <cell r="A134">
            <v>96</v>
          </cell>
          <cell r="B134">
            <v>608</v>
          </cell>
          <cell r="C134" t="str">
            <v>Philippines</v>
          </cell>
          <cell r="D134">
            <v>0</v>
          </cell>
          <cell r="E134">
            <v>6</v>
          </cell>
          <cell r="F134" t="str">
            <v>Wpro</v>
          </cell>
          <cell r="G134">
            <v>5</v>
          </cell>
          <cell r="H134" t="str">
            <v>oai</v>
          </cell>
          <cell r="I134">
            <v>1</v>
          </cell>
          <cell r="J134" t="str">
            <v>low and middle</v>
          </cell>
          <cell r="K134" t="str">
            <v>both sexes</v>
          </cell>
          <cell r="L134" t="str">
            <v>1995-2000</v>
          </cell>
          <cell r="M134">
            <v>2091.3739999999998</v>
          </cell>
          <cell r="N134">
            <v>451.45400000000001</v>
          </cell>
          <cell r="O134">
            <v>59.670999999999999</v>
          </cell>
          <cell r="P134">
            <v>143.822</v>
          </cell>
          <cell r="Q134">
            <v>176.34800000000001</v>
          </cell>
          <cell r="R134">
            <v>290.3</v>
          </cell>
          <cell r="S134">
            <v>307.86099999999999</v>
          </cell>
          <cell r="T134">
            <v>661.91800000000001</v>
          </cell>
        </row>
        <row r="135">
          <cell r="A135">
            <v>125</v>
          </cell>
          <cell r="B135">
            <v>616</v>
          </cell>
          <cell r="C135" t="str">
            <v>Poland</v>
          </cell>
          <cell r="D135">
            <v>0</v>
          </cell>
          <cell r="E135">
            <v>4</v>
          </cell>
          <cell r="F135" t="str">
            <v>Euro</v>
          </cell>
          <cell r="G135">
            <v>2</v>
          </cell>
          <cell r="H135" t="str">
            <v>fse</v>
          </cell>
          <cell r="I135">
            <v>1</v>
          </cell>
          <cell r="J135" t="str">
            <v>low and middle</v>
          </cell>
          <cell r="K135" t="str">
            <v>both sexes</v>
          </cell>
          <cell r="L135" t="str">
            <v>1995-2000</v>
          </cell>
          <cell r="M135">
            <v>1906.8050000000001</v>
          </cell>
          <cell r="N135">
            <v>36.326000000000001</v>
          </cell>
          <cell r="O135">
            <v>6.8260000000000005</v>
          </cell>
          <cell r="P135">
            <v>32.753</v>
          </cell>
          <cell r="Q135">
            <v>96.340999999999994</v>
          </cell>
          <cell r="R135">
            <v>262.01</v>
          </cell>
          <cell r="S135">
            <v>382.09800000000001</v>
          </cell>
          <cell r="T135">
            <v>1090.451</v>
          </cell>
        </row>
        <row r="136">
          <cell r="A136">
            <v>149</v>
          </cell>
          <cell r="B136">
            <v>620</v>
          </cell>
          <cell r="C136" t="str">
            <v>Portugal</v>
          </cell>
          <cell r="D136">
            <v>0</v>
          </cell>
          <cell r="E136">
            <v>4</v>
          </cell>
          <cell r="F136" t="str">
            <v>Euro</v>
          </cell>
          <cell r="G136">
            <v>1</v>
          </cell>
          <cell r="H136" t="str">
            <v>eme</v>
          </cell>
          <cell r="I136">
            <v>4</v>
          </cell>
          <cell r="J136" t="str">
            <v>high</v>
          </cell>
          <cell r="K136" t="str">
            <v>both sexes</v>
          </cell>
          <cell r="L136" t="str">
            <v>1995-2000</v>
          </cell>
          <cell r="M136">
            <v>526.39599999999996</v>
          </cell>
          <cell r="N136">
            <v>5.9779999999999998</v>
          </cell>
          <cell r="O136">
            <v>1.7610000000000001</v>
          </cell>
          <cell r="P136">
            <v>10.271000000000001</v>
          </cell>
          <cell r="Q136">
            <v>16.870999999999999</v>
          </cell>
          <cell r="R136">
            <v>47.200999999999993</v>
          </cell>
          <cell r="S136">
            <v>83.808999999999997</v>
          </cell>
          <cell r="T136">
            <v>360.505</v>
          </cell>
        </row>
        <row r="137">
          <cell r="A137">
            <v>55</v>
          </cell>
          <cell r="B137">
            <v>624</v>
          </cell>
          <cell r="C137" t="str">
            <v>Guinea-Bissau</v>
          </cell>
          <cell r="D137">
            <v>0</v>
          </cell>
          <cell r="E137">
            <v>1</v>
          </cell>
          <cell r="F137" t="str">
            <v>Afro</v>
          </cell>
          <cell r="G137">
            <v>6</v>
          </cell>
          <cell r="H137" t="str">
            <v>ssa</v>
          </cell>
          <cell r="I137">
            <v>1</v>
          </cell>
          <cell r="J137" t="str">
            <v>low and middle</v>
          </cell>
          <cell r="K137" t="str">
            <v>both sexes</v>
          </cell>
          <cell r="L137" t="str">
            <v>1995-2000</v>
          </cell>
          <cell r="M137">
            <v>114.468</v>
          </cell>
          <cell r="N137">
            <v>50.576000000000001</v>
          </cell>
          <cell r="O137">
            <v>11.946999999999999</v>
          </cell>
          <cell r="P137">
            <v>9.2970000000000006</v>
          </cell>
          <cell r="Q137">
            <v>9.6880000000000006</v>
          </cell>
          <cell r="R137">
            <v>10.508000000000001</v>
          </cell>
          <cell r="S137">
            <v>8.8990000000000009</v>
          </cell>
          <cell r="T137">
            <v>13.552999999999999</v>
          </cell>
        </row>
        <row r="138">
          <cell r="A138">
            <v>91</v>
          </cell>
          <cell r="B138">
            <v>626</v>
          </cell>
          <cell r="C138" t="str">
            <v>East Timor</v>
          </cell>
          <cell r="K138" t="str">
            <v>both sexes</v>
          </cell>
          <cell r="L138" t="str">
            <v>1995-2000</v>
          </cell>
          <cell r="M138">
            <v>63.994999999999997</v>
          </cell>
          <cell r="N138">
            <v>27.39</v>
          </cell>
          <cell r="O138">
            <v>4.3390000000000004</v>
          </cell>
          <cell r="P138">
            <v>6.4979999999999993</v>
          </cell>
          <cell r="Q138">
            <v>7.7859999999999996</v>
          </cell>
          <cell r="R138">
            <v>7.3879999999999999</v>
          </cell>
          <cell r="S138">
            <v>5.069</v>
          </cell>
          <cell r="T138">
            <v>5.5250000000000004</v>
          </cell>
        </row>
        <row r="139">
          <cell r="A139">
            <v>173</v>
          </cell>
          <cell r="B139">
            <v>630</v>
          </cell>
          <cell r="C139" t="str">
            <v>Puerto Rico</v>
          </cell>
          <cell r="G139">
            <v>7</v>
          </cell>
          <cell r="H139" t="str">
            <v>lac</v>
          </cell>
          <cell r="I139">
            <v>1</v>
          </cell>
          <cell r="J139" t="str">
            <v>low and middle</v>
          </cell>
          <cell r="K139" t="str">
            <v>both sexes</v>
          </cell>
          <cell r="L139" t="str">
            <v>1995-2000</v>
          </cell>
          <cell r="M139">
            <v>152.911</v>
          </cell>
          <cell r="N139">
            <v>4.5759999999999996</v>
          </cell>
          <cell r="O139">
            <v>0.59799999999999998</v>
          </cell>
          <cell r="P139">
            <v>7.242</v>
          </cell>
          <cell r="Q139">
            <v>13.768000000000001</v>
          </cell>
          <cell r="R139">
            <v>20.43</v>
          </cell>
          <cell r="S139">
            <v>21.893999999999998</v>
          </cell>
          <cell r="T139">
            <v>84.402999999999992</v>
          </cell>
        </row>
        <row r="140">
          <cell r="A140">
            <v>113</v>
          </cell>
          <cell r="B140">
            <v>634</v>
          </cell>
          <cell r="C140" t="str">
            <v>Qatar</v>
          </cell>
          <cell r="D140">
            <v>0</v>
          </cell>
          <cell r="E140">
            <v>3</v>
          </cell>
          <cell r="F140" t="str">
            <v>Emro</v>
          </cell>
          <cell r="G140">
            <v>8</v>
          </cell>
          <cell r="H140" t="str">
            <v>mec</v>
          </cell>
          <cell r="I140">
            <v>4</v>
          </cell>
          <cell r="J140" t="str">
            <v>high</v>
          </cell>
          <cell r="K140" t="str">
            <v>both sexes</v>
          </cell>
          <cell r="L140" t="str">
            <v>1995-2000</v>
          </cell>
          <cell r="M140">
            <v>10.592000000000001</v>
          </cell>
          <cell r="N140">
            <v>1.216</v>
          </cell>
          <cell r="O140">
            <v>0.17</v>
          </cell>
          <cell r="P140">
            <v>0.38100000000000001</v>
          </cell>
          <cell r="Q140">
            <v>1.45</v>
          </cell>
          <cell r="R140">
            <v>3.4350000000000001</v>
          </cell>
          <cell r="S140">
            <v>2.2360000000000002</v>
          </cell>
          <cell r="T140">
            <v>1.704</v>
          </cell>
        </row>
        <row r="141">
          <cell r="A141">
            <v>17</v>
          </cell>
          <cell r="B141">
            <v>638</v>
          </cell>
          <cell r="C141" t="str">
            <v>Reunion</v>
          </cell>
          <cell r="G141">
            <v>5</v>
          </cell>
          <cell r="H141" t="str">
            <v>oai</v>
          </cell>
          <cell r="I141">
            <v>4</v>
          </cell>
          <cell r="J141" t="str">
            <v>high</v>
          </cell>
          <cell r="K141" t="str">
            <v>both sexes</v>
          </cell>
          <cell r="L141" t="str">
            <v>1995-2000</v>
          </cell>
          <cell r="M141">
            <v>17.302</v>
          </cell>
          <cell r="N141">
            <v>0.64600000000000002</v>
          </cell>
          <cell r="O141">
            <v>9.7000000000000003E-2</v>
          </cell>
          <cell r="P141">
            <v>0.57499999999999996</v>
          </cell>
          <cell r="Q141">
            <v>1.419</v>
          </cell>
          <cell r="R141">
            <v>2.7930000000000001</v>
          </cell>
          <cell r="S141">
            <v>3.4409999999999998</v>
          </cell>
          <cell r="T141">
            <v>8.3309999999999995</v>
          </cell>
        </row>
        <row r="142">
          <cell r="A142">
            <v>127</v>
          </cell>
          <cell r="B142">
            <v>642</v>
          </cell>
          <cell r="C142" t="str">
            <v>Romania</v>
          </cell>
          <cell r="D142">
            <v>0</v>
          </cell>
          <cell r="E142">
            <v>4</v>
          </cell>
          <cell r="F142" t="str">
            <v>Euro</v>
          </cell>
          <cell r="G142">
            <v>2</v>
          </cell>
          <cell r="H142" t="str">
            <v>fse</v>
          </cell>
          <cell r="I142">
            <v>1</v>
          </cell>
          <cell r="J142" t="str">
            <v>low and middle</v>
          </cell>
          <cell r="K142" t="str">
            <v>both sexes</v>
          </cell>
          <cell r="L142" t="str">
            <v>1995-2000</v>
          </cell>
          <cell r="M142">
            <v>1290.3900000000001</v>
          </cell>
          <cell r="N142">
            <v>35.481999999999999</v>
          </cell>
          <cell r="O142">
            <v>7.827</v>
          </cell>
          <cell r="P142">
            <v>27.876000000000001</v>
          </cell>
          <cell r="Q142">
            <v>65.611000000000004</v>
          </cell>
          <cell r="R142">
            <v>172.66800000000001</v>
          </cell>
          <cell r="S142">
            <v>264.56600000000003</v>
          </cell>
          <cell r="T142">
            <v>716.36</v>
          </cell>
        </row>
        <row r="143">
          <cell r="A143">
            <v>128</v>
          </cell>
          <cell r="B143">
            <v>643</v>
          </cell>
          <cell r="C143" t="str">
            <v>Russian Federation</v>
          </cell>
          <cell r="D143">
            <v>0</v>
          </cell>
          <cell r="E143">
            <v>4</v>
          </cell>
          <cell r="F143" t="str">
            <v>Euro</v>
          </cell>
          <cell r="G143">
            <v>2</v>
          </cell>
          <cell r="H143" t="str">
            <v>fse</v>
          </cell>
          <cell r="I143">
            <v>1</v>
          </cell>
          <cell r="J143" t="str">
            <v>low and middle</v>
          </cell>
          <cell r="K143" t="str">
            <v>both sexes</v>
          </cell>
          <cell r="L143" t="str">
            <v>1995-2000</v>
          </cell>
          <cell r="M143">
            <v>10238.894</v>
          </cell>
          <cell r="N143">
            <v>163.43</v>
          </cell>
          <cell r="O143">
            <v>57.83</v>
          </cell>
          <cell r="P143">
            <v>326.90199999999999</v>
          </cell>
          <cell r="Q143">
            <v>949.90800000000013</v>
          </cell>
          <cell r="R143">
            <v>1757.04</v>
          </cell>
          <cell r="S143">
            <v>2239.864</v>
          </cell>
          <cell r="T143">
            <v>4743.92</v>
          </cell>
        </row>
        <row r="144">
          <cell r="A144">
            <v>18</v>
          </cell>
          <cell r="B144">
            <v>646</v>
          </cell>
          <cell r="C144" t="str">
            <v>Rwanda</v>
          </cell>
          <cell r="D144">
            <v>0</v>
          </cell>
          <cell r="E144">
            <v>1</v>
          </cell>
          <cell r="F144" t="str">
            <v>Afro</v>
          </cell>
          <cell r="G144">
            <v>6</v>
          </cell>
          <cell r="H144" t="str">
            <v>ssa</v>
          </cell>
          <cell r="I144">
            <v>1</v>
          </cell>
          <cell r="J144" t="str">
            <v>low and middle</v>
          </cell>
          <cell r="K144" t="str">
            <v>both sexes</v>
          </cell>
          <cell r="L144" t="str">
            <v>1995-2000</v>
          </cell>
          <cell r="M144">
            <v>680.86</v>
          </cell>
          <cell r="N144">
            <v>299.16500000000002</v>
          </cell>
          <cell r="O144">
            <v>71.260999999999996</v>
          </cell>
          <cell r="P144">
            <v>68.152999999999992</v>
          </cell>
          <cell r="Q144">
            <v>90.292000000000002</v>
          </cell>
          <cell r="R144">
            <v>73.265000000000001</v>
          </cell>
          <cell r="S144">
            <v>37.225999999999999</v>
          </cell>
          <cell r="T144">
            <v>41.498000000000012</v>
          </cell>
        </row>
        <row r="145">
          <cell r="A145">
            <v>114</v>
          </cell>
          <cell r="B145">
            <v>682</v>
          </cell>
          <cell r="C145" t="str">
            <v>Saudi Arabia</v>
          </cell>
          <cell r="D145">
            <v>0</v>
          </cell>
          <cell r="E145">
            <v>3</v>
          </cell>
          <cell r="F145" t="str">
            <v>Emro</v>
          </cell>
          <cell r="G145">
            <v>8</v>
          </cell>
          <cell r="H145" t="str">
            <v>mec</v>
          </cell>
          <cell r="I145">
            <v>1</v>
          </cell>
          <cell r="J145" t="str">
            <v>low and middle</v>
          </cell>
          <cell r="K145" t="str">
            <v>both sexes</v>
          </cell>
          <cell r="L145" t="str">
            <v>1995-2000</v>
          </cell>
          <cell r="M145">
            <v>412.18400000000003</v>
          </cell>
          <cell r="N145">
            <v>92.486999999999995</v>
          </cell>
          <cell r="O145">
            <v>9.9130000000000003</v>
          </cell>
          <cell r="P145">
            <v>22.387999999999998</v>
          </cell>
          <cell r="Q145">
            <v>34.871000000000002</v>
          </cell>
          <cell r="R145">
            <v>66.158000000000001</v>
          </cell>
          <cell r="S145">
            <v>62.271000000000001</v>
          </cell>
          <cell r="T145">
            <v>124.09599999999999</v>
          </cell>
        </row>
        <row r="146">
          <cell r="A146">
            <v>61</v>
          </cell>
          <cell r="B146">
            <v>686</v>
          </cell>
          <cell r="C146" t="str">
            <v>Senegal</v>
          </cell>
          <cell r="D146">
            <v>0</v>
          </cell>
          <cell r="E146">
            <v>1</v>
          </cell>
          <cell r="F146" t="str">
            <v>Afro</v>
          </cell>
          <cell r="G146">
            <v>6</v>
          </cell>
          <cell r="H146" t="str">
            <v>ssa</v>
          </cell>
          <cell r="I146">
            <v>1</v>
          </cell>
          <cell r="J146" t="str">
            <v>low and middle</v>
          </cell>
          <cell r="K146" t="str">
            <v>both sexes</v>
          </cell>
          <cell r="L146" t="str">
            <v>1995-2000</v>
          </cell>
          <cell r="M146">
            <v>580.04499999999996</v>
          </cell>
          <cell r="N146">
            <v>208.04400000000001</v>
          </cell>
          <cell r="O146">
            <v>58.747999999999998</v>
          </cell>
          <cell r="P146">
            <v>65.616</v>
          </cell>
          <cell r="Q146">
            <v>56.725999999999999</v>
          </cell>
          <cell r="R146">
            <v>58.641000000000005</v>
          </cell>
          <cell r="S146">
            <v>52.89</v>
          </cell>
          <cell r="T146">
            <v>79.38</v>
          </cell>
        </row>
        <row r="147">
          <cell r="A147">
            <v>62</v>
          </cell>
          <cell r="B147">
            <v>694</v>
          </cell>
          <cell r="C147" t="str">
            <v>Sierra Leone</v>
          </cell>
          <cell r="D147">
            <v>0</v>
          </cell>
          <cell r="E147">
            <v>1</v>
          </cell>
          <cell r="F147" t="str">
            <v>Afro</v>
          </cell>
          <cell r="G147">
            <v>6</v>
          </cell>
          <cell r="H147" t="str">
            <v>ssa</v>
          </cell>
          <cell r="I147">
            <v>1</v>
          </cell>
          <cell r="J147" t="str">
            <v>low and middle</v>
          </cell>
          <cell r="K147" t="str">
            <v>both sexes</v>
          </cell>
          <cell r="L147" t="str">
            <v>1995-2000</v>
          </cell>
          <cell r="M147">
            <v>586.19100000000003</v>
          </cell>
          <cell r="N147">
            <v>286.76299999999998</v>
          </cell>
          <cell r="O147">
            <v>65.450999999999993</v>
          </cell>
          <cell r="P147">
            <v>51.793999999999997</v>
          </cell>
          <cell r="Q147">
            <v>55.142000000000003</v>
          </cell>
          <cell r="R147">
            <v>49.686</v>
          </cell>
          <cell r="S147">
            <v>35.255000000000003</v>
          </cell>
          <cell r="T147">
            <v>42.1</v>
          </cell>
        </row>
        <row r="148">
          <cell r="A148">
            <v>97</v>
          </cell>
          <cell r="B148">
            <v>702</v>
          </cell>
          <cell r="C148" t="str">
            <v>Singapore</v>
          </cell>
          <cell r="D148">
            <v>0</v>
          </cell>
          <cell r="E148">
            <v>6</v>
          </cell>
          <cell r="F148" t="str">
            <v>Wpro</v>
          </cell>
          <cell r="G148">
            <v>5</v>
          </cell>
          <cell r="H148" t="str">
            <v>oai</v>
          </cell>
          <cell r="I148">
            <v>4</v>
          </cell>
          <cell r="J148" t="str">
            <v>high</v>
          </cell>
          <cell r="K148" t="str">
            <v>both sexes</v>
          </cell>
          <cell r="L148" t="str">
            <v>1995-2000</v>
          </cell>
          <cell r="M148">
            <v>84.608999999999995</v>
          </cell>
          <cell r="N148">
            <v>1.6259999999999999</v>
          </cell>
          <cell r="O148">
            <v>0.46300000000000002</v>
          </cell>
          <cell r="P148">
            <v>1.8190000000000002</v>
          </cell>
          <cell r="Q148">
            <v>5.0440000000000005</v>
          </cell>
          <cell r="R148">
            <v>13.353999999999999</v>
          </cell>
          <cell r="S148">
            <v>17.97</v>
          </cell>
          <cell r="T148">
            <v>44.333000000000006</v>
          </cell>
        </row>
        <row r="149">
          <cell r="A149">
            <v>129</v>
          </cell>
          <cell r="B149">
            <v>703</v>
          </cell>
          <cell r="C149" t="str">
            <v>Slovakia</v>
          </cell>
          <cell r="D149">
            <v>0</v>
          </cell>
          <cell r="E149">
            <v>4</v>
          </cell>
          <cell r="F149" t="str">
            <v>Euro</v>
          </cell>
          <cell r="G149">
            <v>2</v>
          </cell>
          <cell r="H149" t="str">
            <v>fse</v>
          </cell>
          <cell r="I149">
            <v>1</v>
          </cell>
          <cell r="J149" t="str">
            <v>low and middle</v>
          </cell>
          <cell r="K149" t="str">
            <v>both sexes</v>
          </cell>
          <cell r="L149" t="str">
            <v>1995-2000</v>
          </cell>
          <cell r="M149">
            <v>258.512</v>
          </cell>
          <cell r="N149">
            <v>3.851</v>
          </cell>
          <cell r="O149">
            <v>0.81600000000000006</v>
          </cell>
          <cell r="P149">
            <v>3.8940000000000001</v>
          </cell>
          <cell r="Q149">
            <v>11.628</v>
          </cell>
          <cell r="R149">
            <v>35.926000000000002</v>
          </cell>
          <cell r="S149">
            <v>49.733999999999995</v>
          </cell>
          <cell r="T149">
            <v>152.66300000000001</v>
          </cell>
        </row>
        <row r="150">
          <cell r="A150">
            <v>99</v>
          </cell>
          <cell r="B150">
            <v>704</v>
          </cell>
          <cell r="C150" t="str">
            <v>Viet Nam</v>
          </cell>
          <cell r="D150">
            <v>0</v>
          </cell>
          <cell r="E150">
            <v>6</v>
          </cell>
          <cell r="F150" t="str">
            <v>Wpro</v>
          </cell>
          <cell r="G150">
            <v>5</v>
          </cell>
          <cell r="H150" t="str">
            <v>oai</v>
          </cell>
          <cell r="I150">
            <v>1</v>
          </cell>
          <cell r="J150" t="str">
            <v>low and middle</v>
          </cell>
          <cell r="K150" t="str">
            <v>both sexes</v>
          </cell>
          <cell r="L150" t="str">
            <v>1995-2000</v>
          </cell>
          <cell r="M150">
            <v>2623.8319999999999</v>
          </cell>
          <cell r="N150">
            <v>503.67899999999997</v>
          </cell>
          <cell r="O150">
            <v>132.95400000000001</v>
          </cell>
          <cell r="P150">
            <v>194.27600000000001</v>
          </cell>
          <cell r="Q150">
            <v>208.773</v>
          </cell>
          <cell r="R150">
            <v>267.30200000000002</v>
          </cell>
          <cell r="S150">
            <v>380.46</v>
          </cell>
          <cell r="T150">
            <v>936.38799999999992</v>
          </cell>
        </row>
        <row r="151">
          <cell r="A151">
            <v>150</v>
          </cell>
          <cell r="B151">
            <v>705</v>
          </cell>
          <cell r="C151" t="str">
            <v>Slovenia</v>
          </cell>
          <cell r="D151">
            <v>0</v>
          </cell>
          <cell r="E151">
            <v>4</v>
          </cell>
          <cell r="F151" t="str">
            <v>Euro</v>
          </cell>
          <cell r="G151">
            <v>2</v>
          </cell>
          <cell r="H151" t="str">
            <v>fse</v>
          </cell>
          <cell r="I151">
            <v>1</v>
          </cell>
          <cell r="J151" t="str">
            <v>low and middle</v>
          </cell>
          <cell r="K151" t="str">
            <v>both sexes</v>
          </cell>
          <cell r="L151" t="str">
            <v>1995-2000</v>
          </cell>
          <cell r="M151">
            <v>101.30200000000001</v>
          </cell>
          <cell r="N151">
            <v>0.81299999999999994</v>
          </cell>
          <cell r="O151">
            <v>0.22</v>
          </cell>
          <cell r="P151">
            <v>1.907</v>
          </cell>
          <cell r="Q151">
            <v>4.4320000000000004</v>
          </cell>
          <cell r="R151">
            <v>12.744</v>
          </cell>
          <cell r="S151">
            <v>19.204999999999998</v>
          </cell>
          <cell r="T151">
            <v>61.981000000000009</v>
          </cell>
        </row>
        <row r="152">
          <cell r="A152">
            <v>19</v>
          </cell>
          <cell r="B152">
            <v>706</v>
          </cell>
          <cell r="C152" t="str">
            <v>Somalia</v>
          </cell>
          <cell r="D152">
            <v>0</v>
          </cell>
          <cell r="E152">
            <v>3</v>
          </cell>
          <cell r="F152" t="str">
            <v>Emro</v>
          </cell>
          <cell r="G152">
            <v>6</v>
          </cell>
          <cell r="H152" t="str">
            <v>ssa</v>
          </cell>
          <cell r="I152">
            <v>1</v>
          </cell>
          <cell r="J152" t="str">
            <v>low and middle</v>
          </cell>
          <cell r="K152" t="str">
            <v>both sexes</v>
          </cell>
          <cell r="L152" t="str">
            <v>1995-2000</v>
          </cell>
          <cell r="M152">
            <v>843.74400000000003</v>
          </cell>
          <cell r="N152">
            <v>476.06799999999998</v>
          </cell>
          <cell r="O152">
            <v>76.62</v>
          </cell>
          <cell r="P152">
            <v>73.040000000000006</v>
          </cell>
          <cell r="Q152">
            <v>59.521000000000001</v>
          </cell>
          <cell r="R152">
            <v>52.421999999999997</v>
          </cell>
          <cell r="S152">
            <v>42.48</v>
          </cell>
          <cell r="T152">
            <v>63.592999999999989</v>
          </cell>
        </row>
        <row r="153">
          <cell r="A153">
            <v>45</v>
          </cell>
          <cell r="B153">
            <v>710</v>
          </cell>
          <cell r="C153" t="str">
            <v>South Africa</v>
          </cell>
          <cell r="D153">
            <v>0</v>
          </cell>
          <cell r="E153">
            <v>1</v>
          </cell>
          <cell r="F153" t="str">
            <v>Afro</v>
          </cell>
          <cell r="G153">
            <v>6</v>
          </cell>
          <cell r="H153" t="str">
            <v>ssa</v>
          </cell>
          <cell r="I153">
            <v>1</v>
          </cell>
          <cell r="J153" t="str">
            <v>low and middle</v>
          </cell>
          <cell r="K153" t="str">
            <v>both sexes</v>
          </cell>
          <cell r="L153" t="str">
            <v>1995-2000</v>
          </cell>
          <cell r="M153">
            <v>2381.1280000000002</v>
          </cell>
          <cell r="N153">
            <v>459.94200000000001</v>
          </cell>
          <cell r="O153">
            <v>72.849000000000004</v>
          </cell>
          <cell r="P153">
            <v>204.62900000000002</v>
          </cell>
          <cell r="Q153">
            <v>436.14</v>
          </cell>
          <cell r="R153">
            <v>492.108</v>
          </cell>
          <cell r="S153">
            <v>321.01499999999999</v>
          </cell>
          <cell r="T153">
            <v>394.44499999999999</v>
          </cell>
        </row>
        <row r="154">
          <cell r="A154">
            <v>23</v>
          </cell>
          <cell r="B154">
            <v>716</v>
          </cell>
          <cell r="C154" t="str">
            <v>Zimbabwe</v>
          </cell>
          <cell r="D154">
            <v>0</v>
          </cell>
          <cell r="E154">
            <v>1</v>
          </cell>
          <cell r="F154" t="str">
            <v>Afro</v>
          </cell>
          <cell r="G154">
            <v>6</v>
          </cell>
          <cell r="H154" t="str">
            <v>ssa</v>
          </cell>
          <cell r="I154">
            <v>1</v>
          </cell>
          <cell r="J154" t="str">
            <v>low and middle</v>
          </cell>
          <cell r="K154" t="str">
            <v>both sexes</v>
          </cell>
          <cell r="L154" t="str">
            <v>1995-2000</v>
          </cell>
          <cell r="M154">
            <v>978.39599999999996</v>
          </cell>
          <cell r="N154">
            <v>212.02500000000001</v>
          </cell>
          <cell r="O154">
            <v>51.164000000000001</v>
          </cell>
          <cell r="P154">
            <v>118.902</v>
          </cell>
          <cell r="Q154">
            <v>243.44399999999999</v>
          </cell>
          <cell r="R154">
            <v>177.92399999999998</v>
          </cell>
          <cell r="S154">
            <v>74.700999999999993</v>
          </cell>
          <cell r="T154">
            <v>100.236</v>
          </cell>
        </row>
        <row r="155">
          <cell r="A155">
            <v>151</v>
          </cell>
          <cell r="B155">
            <v>724</v>
          </cell>
          <cell r="C155" t="str">
            <v>Spain</v>
          </cell>
          <cell r="D155">
            <v>0</v>
          </cell>
          <cell r="E155">
            <v>4</v>
          </cell>
          <cell r="F155" t="str">
            <v>Euro</v>
          </cell>
          <cell r="G155">
            <v>1</v>
          </cell>
          <cell r="H155" t="str">
            <v>eme</v>
          </cell>
          <cell r="I155">
            <v>4</v>
          </cell>
          <cell r="J155" t="str">
            <v>high</v>
          </cell>
          <cell r="K155" t="str">
            <v>both sexes</v>
          </cell>
          <cell r="L155" t="str">
            <v>1995-2000</v>
          </cell>
          <cell r="M155">
            <v>1850.0250000000001</v>
          </cell>
          <cell r="N155">
            <v>14.78</v>
          </cell>
          <cell r="O155">
            <v>4.109</v>
          </cell>
          <cell r="P155">
            <v>37.197000000000003</v>
          </cell>
          <cell r="Q155">
            <v>55.689</v>
          </cell>
          <cell r="R155">
            <v>144.095</v>
          </cell>
          <cell r="S155">
            <v>265.91300000000001</v>
          </cell>
          <cell r="T155">
            <v>1328.242</v>
          </cell>
        </row>
        <row r="156">
          <cell r="A156">
            <v>40</v>
          </cell>
          <cell r="B156">
            <v>732</v>
          </cell>
          <cell r="C156" t="str">
            <v>Western Sahara</v>
          </cell>
          <cell r="G156">
            <v>8</v>
          </cell>
          <cell r="H156" t="str">
            <v>mec</v>
          </cell>
          <cell r="K156" t="str">
            <v>both sexes</v>
          </cell>
          <cell r="L156" t="str">
            <v>1995-2000</v>
          </cell>
          <cell r="M156">
            <v>11.622999999999999</v>
          </cell>
          <cell r="N156">
            <v>3.7669999999999999</v>
          </cell>
          <cell r="O156">
            <v>0.49399999999999999</v>
          </cell>
          <cell r="P156">
            <v>1.0620000000000001</v>
          </cell>
          <cell r="Q156">
            <v>1.0569999999999999</v>
          </cell>
          <cell r="R156">
            <v>1.4450000000000001</v>
          </cell>
          <cell r="S156">
            <v>1.41</v>
          </cell>
          <cell r="T156">
            <v>2.3880000000000003</v>
          </cell>
        </row>
        <row r="157">
          <cell r="A157">
            <v>38</v>
          </cell>
          <cell r="B157">
            <v>736</v>
          </cell>
          <cell r="C157" t="str">
            <v>Sudan</v>
          </cell>
          <cell r="D157">
            <v>0</v>
          </cell>
          <cell r="E157">
            <v>3</v>
          </cell>
          <cell r="F157" t="str">
            <v>Emro</v>
          </cell>
          <cell r="G157">
            <v>6</v>
          </cell>
          <cell r="H157" t="str">
            <v>ssa</v>
          </cell>
          <cell r="I157">
            <v>1</v>
          </cell>
          <cell r="J157" t="str">
            <v>low and middle</v>
          </cell>
          <cell r="K157" t="str">
            <v>both sexes</v>
          </cell>
          <cell r="L157" t="str">
            <v>1995-2000</v>
          </cell>
          <cell r="M157">
            <v>1619.8150000000001</v>
          </cell>
          <cell r="N157">
            <v>541.65300000000002</v>
          </cell>
          <cell r="O157">
            <v>157.33500000000001</v>
          </cell>
          <cell r="P157">
            <v>194.18700000000001</v>
          </cell>
          <cell r="Q157">
            <v>176.709</v>
          </cell>
          <cell r="R157">
            <v>180.00200000000001</v>
          </cell>
          <cell r="S157">
            <v>150.172</v>
          </cell>
          <cell r="T157">
            <v>219.75700000000001</v>
          </cell>
        </row>
        <row r="158">
          <cell r="A158">
            <v>194</v>
          </cell>
          <cell r="B158">
            <v>740</v>
          </cell>
          <cell r="C158" t="str">
            <v>Suriname</v>
          </cell>
          <cell r="D158">
            <v>0</v>
          </cell>
          <cell r="E158">
            <v>2</v>
          </cell>
          <cell r="F158" t="str">
            <v>Amro</v>
          </cell>
          <cell r="G158">
            <v>7</v>
          </cell>
          <cell r="H158" t="str">
            <v>lac</v>
          </cell>
          <cell r="I158">
            <v>1</v>
          </cell>
          <cell r="J158" t="str">
            <v>low and middle</v>
          </cell>
          <cell r="K158" t="str">
            <v>both sexes</v>
          </cell>
          <cell r="L158" t="str">
            <v>1995-2000</v>
          </cell>
          <cell r="M158">
            <v>12.397</v>
          </cell>
          <cell r="N158">
            <v>1.4079999999999999</v>
          </cell>
          <cell r="O158">
            <v>0.17499999999999999</v>
          </cell>
          <cell r="P158">
            <v>0.67900000000000005</v>
          </cell>
          <cell r="Q158">
            <v>1.0090000000000001</v>
          </cell>
          <cell r="R158">
            <v>1.516</v>
          </cell>
          <cell r="S158">
            <v>2.4950000000000001</v>
          </cell>
          <cell r="T158">
            <v>5.1150000000000002</v>
          </cell>
        </row>
        <row r="159">
          <cell r="A159">
            <v>46</v>
          </cell>
          <cell r="B159">
            <v>748</v>
          </cell>
          <cell r="C159" t="str">
            <v>Swaziland</v>
          </cell>
          <cell r="D159">
            <v>0</v>
          </cell>
          <cell r="E159">
            <v>1</v>
          </cell>
          <cell r="F159" t="str">
            <v>Afro</v>
          </cell>
          <cell r="G159">
            <v>6</v>
          </cell>
          <cell r="H159" t="str">
            <v>ssa</v>
          </cell>
          <cell r="I159">
            <v>1</v>
          </cell>
          <cell r="J159" t="str">
            <v>low and middle</v>
          </cell>
          <cell r="K159" t="str">
            <v>both sexes</v>
          </cell>
          <cell r="L159" t="str">
            <v>1995-2000</v>
          </cell>
          <cell r="M159">
            <v>43.313000000000002</v>
          </cell>
          <cell r="N159">
            <v>17.966999999999999</v>
          </cell>
          <cell r="O159">
            <v>3.29</v>
          </cell>
          <cell r="P159">
            <v>4.6399999999999997</v>
          </cell>
          <cell r="Q159">
            <v>3.6139999999999999</v>
          </cell>
          <cell r="R159">
            <v>3.7040000000000002</v>
          </cell>
          <cell r="S159">
            <v>3.278</v>
          </cell>
          <cell r="T159">
            <v>6.82</v>
          </cell>
        </row>
        <row r="160">
          <cell r="A160">
            <v>140</v>
          </cell>
          <cell r="B160">
            <v>752</v>
          </cell>
          <cell r="C160" t="str">
            <v>Sweden</v>
          </cell>
          <cell r="D160">
            <v>0</v>
          </cell>
          <cell r="E160">
            <v>4</v>
          </cell>
          <cell r="F160" t="str">
            <v>Euro</v>
          </cell>
          <cell r="G160">
            <v>1</v>
          </cell>
          <cell r="H160" t="str">
            <v>eme</v>
          </cell>
          <cell r="I160">
            <v>4</v>
          </cell>
          <cell r="J160" t="str">
            <v>high</v>
          </cell>
          <cell r="K160" t="str">
            <v>both sexes</v>
          </cell>
          <cell r="L160" t="str">
            <v>1995-2000</v>
          </cell>
          <cell r="M160">
            <v>493.37099999999998</v>
          </cell>
          <cell r="N160">
            <v>3.0019999999999998</v>
          </cell>
          <cell r="O160">
            <v>0.67399999999999993</v>
          </cell>
          <cell r="P160">
            <v>3.919</v>
          </cell>
          <cell r="Q160">
            <v>9.6059999999999999</v>
          </cell>
          <cell r="R160">
            <v>34.765000000000001</v>
          </cell>
          <cell r="S160">
            <v>54.628</v>
          </cell>
          <cell r="T160">
            <v>386.77699999999999</v>
          </cell>
        </row>
        <row r="161">
          <cell r="A161">
            <v>161</v>
          </cell>
          <cell r="B161">
            <v>756</v>
          </cell>
          <cell r="C161" t="str">
            <v>Switzerland</v>
          </cell>
          <cell r="D161">
            <v>0</v>
          </cell>
          <cell r="E161">
            <v>4</v>
          </cell>
          <cell r="F161" t="str">
            <v>Euro</v>
          </cell>
          <cell r="G161">
            <v>1</v>
          </cell>
          <cell r="H161" t="str">
            <v>eme</v>
          </cell>
          <cell r="I161">
            <v>4</v>
          </cell>
          <cell r="J161" t="str">
            <v>high</v>
          </cell>
          <cell r="K161" t="str">
            <v>both sexes</v>
          </cell>
          <cell r="L161" t="str">
            <v>1995-2000</v>
          </cell>
          <cell r="M161">
            <v>318.22899999999998</v>
          </cell>
          <cell r="N161">
            <v>3.5590000000000002</v>
          </cell>
          <cell r="O161">
            <v>0.998</v>
          </cell>
          <cell r="P161">
            <v>5.6790000000000003</v>
          </cell>
          <cell r="Q161">
            <v>11.849</v>
          </cell>
          <cell r="R161">
            <v>26.677</v>
          </cell>
          <cell r="S161">
            <v>38.661000000000001</v>
          </cell>
          <cell r="T161">
            <v>230.80599999999998</v>
          </cell>
        </row>
        <row r="162">
          <cell r="A162">
            <v>115</v>
          </cell>
          <cell r="B162">
            <v>760</v>
          </cell>
          <cell r="C162" t="str">
            <v>Syrian Arab Republic</v>
          </cell>
          <cell r="D162">
            <v>0</v>
          </cell>
          <cell r="E162">
            <v>3</v>
          </cell>
          <cell r="F162" t="str">
            <v>Emro</v>
          </cell>
          <cell r="G162">
            <v>8</v>
          </cell>
          <cell r="H162" t="str">
            <v>mec</v>
          </cell>
          <cell r="I162">
            <v>1</v>
          </cell>
          <cell r="J162" t="str">
            <v>low and middle</v>
          </cell>
          <cell r="K162" t="str">
            <v>both sexes</v>
          </cell>
          <cell r="L162" t="str">
            <v>1995-2000</v>
          </cell>
          <cell r="M162">
            <v>368.70400000000001</v>
          </cell>
          <cell r="N162">
            <v>93.822000000000003</v>
          </cell>
          <cell r="O162">
            <v>13.189</v>
          </cell>
          <cell r="P162">
            <v>28.991999999999997</v>
          </cell>
          <cell r="Q162">
            <v>28.731000000000002</v>
          </cell>
          <cell r="R162">
            <v>41.563000000000002</v>
          </cell>
          <cell r="S162">
            <v>54.094000000000001</v>
          </cell>
          <cell r="T162">
            <v>108.313</v>
          </cell>
        </row>
        <row r="163">
          <cell r="A163">
            <v>85</v>
          </cell>
          <cell r="B163">
            <v>762</v>
          </cell>
          <cell r="C163" t="str">
            <v>Tajikistan</v>
          </cell>
          <cell r="D163">
            <v>0</v>
          </cell>
          <cell r="E163">
            <v>4</v>
          </cell>
          <cell r="F163" t="str">
            <v>Euro</v>
          </cell>
          <cell r="G163">
            <v>8</v>
          </cell>
          <cell r="H163" t="str">
            <v>mec</v>
          </cell>
          <cell r="I163">
            <v>1</v>
          </cell>
          <cell r="J163" t="str">
            <v>low and middle</v>
          </cell>
          <cell r="K163" t="str">
            <v>both sexes</v>
          </cell>
          <cell r="L163" t="str">
            <v>1995-2000</v>
          </cell>
          <cell r="M163">
            <v>205.32499999999999</v>
          </cell>
          <cell r="N163">
            <v>74.105999999999995</v>
          </cell>
          <cell r="O163">
            <v>6.5340000000000007</v>
          </cell>
          <cell r="P163">
            <v>9.4039999999999999</v>
          </cell>
          <cell r="Q163">
            <v>15.305999999999999</v>
          </cell>
          <cell r="R163">
            <v>19.27</v>
          </cell>
          <cell r="S163">
            <v>26.887</v>
          </cell>
          <cell r="T163">
            <v>53.817999999999998</v>
          </cell>
        </row>
        <row r="164">
          <cell r="A164">
            <v>98</v>
          </cell>
          <cell r="B164">
            <v>764</v>
          </cell>
          <cell r="C164" t="str">
            <v>Thailand</v>
          </cell>
          <cell r="D164">
            <v>0</v>
          </cell>
          <cell r="E164">
            <v>5</v>
          </cell>
          <cell r="F164" t="str">
            <v>Searo</v>
          </cell>
          <cell r="G164">
            <v>5</v>
          </cell>
          <cell r="H164" t="str">
            <v>oai</v>
          </cell>
          <cell r="I164">
            <v>1</v>
          </cell>
          <cell r="J164" t="str">
            <v>low and middle</v>
          </cell>
          <cell r="K164" t="str">
            <v>both sexes</v>
          </cell>
          <cell r="L164" t="str">
            <v>1995-2000</v>
          </cell>
          <cell r="M164">
            <v>2007.7270000000001</v>
          </cell>
          <cell r="N164">
            <v>181.24</v>
          </cell>
          <cell r="O164">
            <v>50.99</v>
          </cell>
          <cell r="P164">
            <v>156.41399999999999</v>
          </cell>
          <cell r="Q164">
            <v>307.09799999999996</v>
          </cell>
          <cell r="R164">
            <v>369.65600000000001</v>
          </cell>
          <cell r="S164">
            <v>292.84699999999998</v>
          </cell>
          <cell r="T164">
            <v>649.48200000000008</v>
          </cell>
        </row>
        <row r="165">
          <cell r="A165">
            <v>63</v>
          </cell>
          <cell r="B165">
            <v>768</v>
          </cell>
          <cell r="C165" t="str">
            <v>Togo</v>
          </cell>
          <cell r="D165">
            <v>0</v>
          </cell>
          <cell r="E165">
            <v>1</v>
          </cell>
          <cell r="F165" t="str">
            <v>Afro</v>
          </cell>
          <cell r="G165">
            <v>6</v>
          </cell>
          <cell r="H165" t="str">
            <v>ssa</v>
          </cell>
          <cell r="I165">
            <v>1</v>
          </cell>
          <cell r="J165" t="str">
            <v>low and middle</v>
          </cell>
          <cell r="K165" t="str">
            <v>both sexes</v>
          </cell>
          <cell r="L165" t="str">
            <v>1995-2000</v>
          </cell>
          <cell r="M165">
            <v>334.83499999999998</v>
          </cell>
          <cell r="N165">
            <v>119.37</v>
          </cell>
          <cell r="O165">
            <v>28.497</v>
          </cell>
          <cell r="P165">
            <v>32.887</v>
          </cell>
          <cell r="Q165">
            <v>49.075000000000003</v>
          </cell>
          <cell r="R165">
            <v>42.24</v>
          </cell>
          <cell r="S165">
            <v>24.735999999999997</v>
          </cell>
          <cell r="T165">
            <v>38.03</v>
          </cell>
        </row>
        <row r="166">
          <cell r="A166">
            <v>174</v>
          </cell>
          <cell r="B166">
            <v>780</v>
          </cell>
          <cell r="C166" t="str">
            <v>Trinidad and Tobago</v>
          </cell>
          <cell r="D166">
            <v>0</v>
          </cell>
          <cell r="E166">
            <v>2</v>
          </cell>
          <cell r="F166" t="str">
            <v>Amro</v>
          </cell>
          <cell r="G166">
            <v>7</v>
          </cell>
          <cell r="H166" t="str">
            <v>lac</v>
          </cell>
          <cell r="I166">
            <v>1</v>
          </cell>
          <cell r="J166" t="str">
            <v>low and middle</v>
          </cell>
          <cell r="K166" t="str">
            <v>both sexes</v>
          </cell>
          <cell r="L166" t="str">
            <v>1995-2000</v>
          </cell>
          <cell r="M166">
            <v>37.737000000000002</v>
          </cell>
          <cell r="N166">
            <v>1.482</v>
          </cell>
          <cell r="O166">
            <v>0.26400000000000001</v>
          </cell>
          <cell r="P166">
            <v>1.2530000000000001</v>
          </cell>
          <cell r="Q166">
            <v>2.1920000000000002</v>
          </cell>
          <cell r="R166">
            <v>5.6839999999999993</v>
          </cell>
          <cell r="S166">
            <v>6.4559999999999995</v>
          </cell>
          <cell r="T166">
            <v>20.405999999999999</v>
          </cell>
        </row>
        <row r="167">
          <cell r="A167">
            <v>117</v>
          </cell>
          <cell r="B167">
            <v>784</v>
          </cell>
          <cell r="C167" t="str">
            <v>United Arab Emirates</v>
          </cell>
          <cell r="D167">
            <v>0</v>
          </cell>
          <cell r="E167">
            <v>3</v>
          </cell>
          <cell r="F167" t="str">
            <v>Emro</v>
          </cell>
          <cell r="G167">
            <v>8</v>
          </cell>
          <cell r="H167" t="str">
            <v>mec</v>
          </cell>
          <cell r="I167">
            <v>4</v>
          </cell>
          <cell r="J167" t="str">
            <v>high</v>
          </cell>
          <cell r="K167" t="str">
            <v>both sexes</v>
          </cell>
          <cell r="L167" t="str">
            <v>1995-2000</v>
          </cell>
          <cell r="M167">
            <v>33.463999999999999</v>
          </cell>
          <cell r="N167">
            <v>4.29</v>
          </cell>
          <cell r="O167">
            <v>0.41199999999999998</v>
          </cell>
          <cell r="P167">
            <v>0.63700000000000001</v>
          </cell>
          <cell r="Q167">
            <v>2.8380000000000001</v>
          </cell>
          <cell r="R167">
            <v>9.1300000000000008</v>
          </cell>
          <cell r="S167">
            <v>7.0049999999999999</v>
          </cell>
          <cell r="T167">
            <v>9.152000000000001</v>
          </cell>
        </row>
        <row r="168">
          <cell r="A168">
            <v>39</v>
          </cell>
          <cell r="B168">
            <v>788</v>
          </cell>
          <cell r="C168" t="str">
            <v>Tunisia</v>
          </cell>
          <cell r="D168">
            <v>0</v>
          </cell>
          <cell r="E168">
            <v>3</v>
          </cell>
          <cell r="F168" t="str">
            <v>Emro</v>
          </cell>
          <cell r="G168">
            <v>8</v>
          </cell>
          <cell r="H168" t="str">
            <v>mec</v>
          </cell>
          <cell r="I168">
            <v>1</v>
          </cell>
          <cell r="J168" t="str">
            <v>low and middle</v>
          </cell>
          <cell r="K168" t="str">
            <v>both sexes</v>
          </cell>
          <cell r="L168" t="str">
            <v>1995-2000</v>
          </cell>
          <cell r="M168">
            <v>311.714</v>
          </cell>
          <cell r="N168">
            <v>35.834000000000003</v>
          </cell>
          <cell r="O168">
            <v>5.6749999999999998</v>
          </cell>
          <cell r="P168">
            <v>16.355</v>
          </cell>
          <cell r="Q168">
            <v>21.042000000000002</v>
          </cell>
          <cell r="R168">
            <v>35.826000000000001</v>
          </cell>
          <cell r="S168">
            <v>54.537000000000006</v>
          </cell>
          <cell r="T168">
            <v>142.44499999999999</v>
          </cell>
        </row>
        <row r="169">
          <cell r="A169">
            <v>116</v>
          </cell>
          <cell r="B169">
            <v>792</v>
          </cell>
          <cell r="C169" t="str">
            <v>Turkey</v>
          </cell>
          <cell r="D169">
            <v>0</v>
          </cell>
          <cell r="E169">
            <v>4</v>
          </cell>
          <cell r="F169" t="str">
            <v>Euro</v>
          </cell>
          <cell r="G169">
            <v>8</v>
          </cell>
          <cell r="H169" t="str">
            <v>mec</v>
          </cell>
          <cell r="I169">
            <v>1</v>
          </cell>
          <cell r="J169" t="str">
            <v>low and middle</v>
          </cell>
          <cell r="K169" t="str">
            <v>both sexes</v>
          </cell>
          <cell r="L169" t="str">
            <v>1995-2000</v>
          </cell>
          <cell r="M169">
            <v>2057.3339999999998</v>
          </cell>
          <cell r="N169">
            <v>428.96600000000001</v>
          </cell>
          <cell r="O169">
            <v>44.274000000000001</v>
          </cell>
          <cell r="P169">
            <v>94.192999999999998</v>
          </cell>
          <cell r="Q169">
            <v>123.83700000000002</v>
          </cell>
          <cell r="R169">
            <v>254.62099999999998</v>
          </cell>
          <cell r="S169">
            <v>357.24</v>
          </cell>
          <cell r="T169">
            <v>754.20299999999997</v>
          </cell>
        </row>
        <row r="170">
          <cell r="A170">
            <v>86</v>
          </cell>
          <cell r="B170">
            <v>795</v>
          </cell>
          <cell r="C170" t="str">
            <v>Turkmenistan</v>
          </cell>
          <cell r="D170">
            <v>0</v>
          </cell>
          <cell r="E170">
            <v>4</v>
          </cell>
          <cell r="F170" t="str">
            <v>Euro</v>
          </cell>
          <cell r="G170">
            <v>8</v>
          </cell>
          <cell r="H170" t="str">
            <v>mec</v>
          </cell>
          <cell r="I170">
            <v>1</v>
          </cell>
          <cell r="J170" t="str">
            <v>low and middle</v>
          </cell>
          <cell r="K170" t="str">
            <v>both sexes</v>
          </cell>
          <cell r="L170" t="str">
            <v>1995-2000</v>
          </cell>
          <cell r="M170">
            <v>154.65700000000001</v>
          </cell>
          <cell r="N170">
            <v>46.19</v>
          </cell>
          <cell r="O170">
            <v>4.0830000000000002</v>
          </cell>
          <cell r="P170">
            <v>7.8109999999999999</v>
          </cell>
          <cell r="Q170">
            <v>12.757</v>
          </cell>
          <cell r="R170">
            <v>18.364000000000001</v>
          </cell>
          <cell r="S170">
            <v>23.832000000000001</v>
          </cell>
          <cell r="T170">
            <v>41.62</v>
          </cell>
        </row>
        <row r="171">
          <cell r="A171">
            <v>20</v>
          </cell>
          <cell r="B171">
            <v>800</v>
          </cell>
          <cell r="C171" t="str">
            <v>Uganda</v>
          </cell>
          <cell r="D171">
            <v>0</v>
          </cell>
          <cell r="E171">
            <v>1</v>
          </cell>
          <cell r="F171" t="str">
            <v>Afro</v>
          </cell>
          <cell r="G171">
            <v>6</v>
          </cell>
          <cell r="H171" t="str">
            <v>ssa</v>
          </cell>
          <cell r="I171">
            <v>1</v>
          </cell>
          <cell r="J171" t="str">
            <v>low and middle</v>
          </cell>
          <cell r="K171" t="str">
            <v>both sexes</v>
          </cell>
          <cell r="L171" t="str">
            <v>1995-2000</v>
          </cell>
          <cell r="M171">
            <v>2203.6799999999998</v>
          </cell>
          <cell r="N171">
            <v>901.87400000000002</v>
          </cell>
          <cell r="O171">
            <v>202.14699999999999</v>
          </cell>
          <cell r="P171">
            <v>235.869</v>
          </cell>
          <cell r="Q171">
            <v>356.97800000000001</v>
          </cell>
          <cell r="R171">
            <v>250.98099999999999</v>
          </cell>
          <cell r="S171">
            <v>114.06899999999999</v>
          </cell>
          <cell r="T171">
            <v>141.76199999999997</v>
          </cell>
        </row>
        <row r="172">
          <cell r="A172">
            <v>130</v>
          </cell>
          <cell r="B172">
            <v>804</v>
          </cell>
          <cell r="C172" t="str">
            <v>Ukraine</v>
          </cell>
          <cell r="D172">
            <v>0</v>
          </cell>
          <cell r="E172">
            <v>4</v>
          </cell>
          <cell r="F172" t="str">
            <v>Euro</v>
          </cell>
          <cell r="G172">
            <v>2</v>
          </cell>
          <cell r="H172" t="str">
            <v>fse</v>
          </cell>
          <cell r="I172">
            <v>1</v>
          </cell>
          <cell r="J172" t="str">
            <v>low and middle</v>
          </cell>
          <cell r="K172" t="str">
            <v>both sexes</v>
          </cell>
          <cell r="L172" t="str">
            <v>1995-2000</v>
          </cell>
          <cell r="M172">
            <v>3562.884</v>
          </cell>
          <cell r="N172">
            <v>63.966000000000001</v>
          </cell>
          <cell r="O172">
            <v>17.818000000000001</v>
          </cell>
          <cell r="P172">
            <v>81.652000000000001</v>
          </cell>
          <cell r="Q172">
            <v>202.40199999999999</v>
          </cell>
          <cell r="R172">
            <v>512.851</v>
          </cell>
          <cell r="S172">
            <v>734.36799999999994</v>
          </cell>
          <cell r="T172">
            <v>1949.8269999999998</v>
          </cell>
        </row>
        <row r="173">
          <cell r="A173">
            <v>152</v>
          </cell>
          <cell r="B173">
            <v>807</v>
          </cell>
          <cell r="C173" t="str">
            <v>TFYR Macedonia</v>
          </cell>
          <cell r="D173">
            <v>0</v>
          </cell>
          <cell r="E173">
            <v>4</v>
          </cell>
          <cell r="F173" t="str">
            <v>Euro</v>
          </cell>
          <cell r="G173">
            <v>2</v>
          </cell>
          <cell r="H173" t="str">
            <v>fse</v>
          </cell>
          <cell r="I173">
            <v>1</v>
          </cell>
          <cell r="J173" t="str">
            <v>low and middle</v>
          </cell>
          <cell r="K173" t="str">
            <v>both sexes</v>
          </cell>
          <cell r="L173" t="str">
            <v>1995-2000</v>
          </cell>
          <cell r="M173">
            <v>77.055000000000007</v>
          </cell>
          <cell r="N173">
            <v>4.1289999999999996</v>
          </cell>
          <cell r="O173">
            <v>0.46299999999999997</v>
          </cell>
          <cell r="P173">
            <v>1.46</v>
          </cell>
          <cell r="Q173">
            <v>3.0640000000000001</v>
          </cell>
          <cell r="R173">
            <v>9.4110000000000014</v>
          </cell>
          <cell r="S173">
            <v>16.021000000000001</v>
          </cell>
          <cell r="T173">
            <v>42.506999999999998</v>
          </cell>
        </row>
        <row r="174">
          <cell r="A174">
            <v>35</v>
          </cell>
          <cell r="B174">
            <v>818</v>
          </cell>
          <cell r="C174" t="str">
            <v>Egypt</v>
          </cell>
          <cell r="D174">
            <v>0</v>
          </cell>
          <cell r="E174">
            <v>3</v>
          </cell>
          <cell r="F174" t="str">
            <v>Emro</v>
          </cell>
          <cell r="G174">
            <v>8</v>
          </cell>
          <cell r="H174" t="str">
            <v>mec</v>
          </cell>
          <cell r="I174">
            <v>1</v>
          </cell>
          <cell r="J174" t="str">
            <v>low and middle</v>
          </cell>
          <cell r="K174" t="str">
            <v>both sexes</v>
          </cell>
          <cell r="L174" t="str">
            <v>1995-2000</v>
          </cell>
          <cell r="M174">
            <v>2219.3470000000002</v>
          </cell>
          <cell r="N174">
            <v>555.51700000000005</v>
          </cell>
          <cell r="O174">
            <v>59.58</v>
          </cell>
          <cell r="P174">
            <v>88.504999999999995</v>
          </cell>
          <cell r="Q174">
            <v>143.06299999999999</v>
          </cell>
          <cell r="R174">
            <v>281.60599999999999</v>
          </cell>
          <cell r="S174">
            <v>386.80500000000001</v>
          </cell>
          <cell r="T174">
            <v>704.27099999999996</v>
          </cell>
        </row>
        <row r="175">
          <cell r="A175">
            <v>141</v>
          </cell>
          <cell r="B175">
            <v>826</v>
          </cell>
          <cell r="C175" t="str">
            <v>United Kingdom</v>
          </cell>
          <cell r="D175">
            <v>0</v>
          </cell>
          <cell r="E175">
            <v>4</v>
          </cell>
          <cell r="F175" t="str">
            <v>Euro</v>
          </cell>
          <cell r="G175">
            <v>1</v>
          </cell>
          <cell r="H175" t="str">
            <v>eme</v>
          </cell>
          <cell r="I175">
            <v>4</v>
          </cell>
          <cell r="J175" t="str">
            <v>high</v>
          </cell>
          <cell r="K175" t="str">
            <v>both sexes</v>
          </cell>
          <cell r="L175" t="str">
            <v>1995-2000</v>
          </cell>
          <cell r="M175">
            <v>3160.9960000000001</v>
          </cell>
          <cell r="N175">
            <v>29.122</v>
          </cell>
          <cell r="O175">
            <v>5.5659999999999998</v>
          </cell>
          <cell r="P175">
            <v>28.831000000000003</v>
          </cell>
          <cell r="Q175">
            <v>65.11</v>
          </cell>
          <cell r="R175">
            <v>246.745</v>
          </cell>
          <cell r="S175">
            <v>473.654</v>
          </cell>
          <cell r="T175">
            <v>2311.9680000000003</v>
          </cell>
        </row>
        <row r="176">
          <cell r="A176">
            <v>21</v>
          </cell>
          <cell r="B176">
            <v>834</v>
          </cell>
          <cell r="C176" t="str">
            <v>United Rep. of Tanzania</v>
          </cell>
          <cell r="D176">
            <v>0</v>
          </cell>
          <cell r="E176">
            <v>1</v>
          </cell>
          <cell r="F176" t="str">
            <v>Afro</v>
          </cell>
          <cell r="G176">
            <v>6</v>
          </cell>
          <cell r="H176" t="str">
            <v>ssa</v>
          </cell>
          <cell r="I176">
            <v>1</v>
          </cell>
          <cell r="J176" t="str">
            <v>low and middle</v>
          </cell>
          <cell r="K176" t="str">
            <v>both sexes</v>
          </cell>
          <cell r="L176" t="str">
            <v>1995-2000</v>
          </cell>
          <cell r="M176">
            <v>2426.6309999999999</v>
          </cell>
          <cell r="N176">
            <v>864.12099999999998</v>
          </cell>
          <cell r="O176">
            <v>214.03399999999999</v>
          </cell>
          <cell r="P176">
            <v>259.92899999999997</v>
          </cell>
          <cell r="Q176">
            <v>382.82799999999997</v>
          </cell>
          <cell r="R176">
            <v>318.61500000000001</v>
          </cell>
          <cell r="S176">
            <v>165.81200000000001</v>
          </cell>
          <cell r="T176">
            <v>221.29200000000003</v>
          </cell>
        </row>
        <row r="177">
          <cell r="A177">
            <v>199</v>
          </cell>
          <cell r="B177">
            <v>840</v>
          </cell>
          <cell r="C177" t="str">
            <v>United States of America</v>
          </cell>
          <cell r="D177">
            <v>0</v>
          </cell>
          <cell r="E177">
            <v>2</v>
          </cell>
          <cell r="F177" t="str">
            <v>Amro</v>
          </cell>
          <cell r="G177">
            <v>1</v>
          </cell>
          <cell r="H177" t="str">
            <v>eme</v>
          </cell>
          <cell r="I177">
            <v>4</v>
          </cell>
          <cell r="J177" t="str">
            <v>high</v>
          </cell>
          <cell r="K177" t="str">
            <v>both sexes</v>
          </cell>
          <cell r="L177" t="str">
            <v>1995-2000</v>
          </cell>
          <cell r="M177">
            <v>11562.737999999999</v>
          </cell>
          <cell r="N177">
            <v>166.53800000000001</v>
          </cell>
          <cell r="O177">
            <v>39.142000000000003</v>
          </cell>
          <cell r="P177">
            <v>245.99200000000002</v>
          </cell>
          <cell r="Q177">
            <v>602.13800000000003</v>
          </cell>
          <cell r="R177">
            <v>1230.6320000000001</v>
          </cell>
          <cell r="S177">
            <v>1629.5430000000001</v>
          </cell>
          <cell r="T177">
            <v>7648.7529999999997</v>
          </cell>
        </row>
        <row r="178">
          <cell r="A178">
            <v>49</v>
          </cell>
          <cell r="B178">
            <v>854</v>
          </cell>
          <cell r="C178" t="str">
            <v>Burkina Faso</v>
          </cell>
          <cell r="D178">
            <v>0</v>
          </cell>
          <cell r="E178">
            <v>1</v>
          </cell>
          <cell r="F178" t="str">
            <v>Afro</v>
          </cell>
          <cell r="G178">
            <v>6</v>
          </cell>
          <cell r="H178" t="str">
            <v>ssa</v>
          </cell>
          <cell r="I178">
            <v>1</v>
          </cell>
          <cell r="J178" t="str">
            <v>low and middle</v>
          </cell>
          <cell r="K178" t="str">
            <v>both sexes</v>
          </cell>
          <cell r="L178" t="str">
            <v>1995-2000</v>
          </cell>
          <cell r="M178">
            <v>1038.6969999999999</v>
          </cell>
          <cell r="N178">
            <v>445.12599999999998</v>
          </cell>
          <cell r="O178">
            <v>101.96</v>
          </cell>
          <cell r="P178">
            <v>100.96799999999999</v>
          </cell>
          <cell r="Q178">
            <v>128.19900000000001</v>
          </cell>
          <cell r="R178">
            <v>110.178</v>
          </cell>
          <cell r="S178">
            <v>65.117999999999995</v>
          </cell>
          <cell r="T178">
            <v>87.147999999999996</v>
          </cell>
        </row>
        <row r="179">
          <cell r="A179">
            <v>195</v>
          </cell>
          <cell r="B179">
            <v>858</v>
          </cell>
          <cell r="C179" t="str">
            <v>Uruguay</v>
          </cell>
          <cell r="D179">
            <v>0</v>
          </cell>
          <cell r="E179">
            <v>2</v>
          </cell>
          <cell r="F179" t="str">
            <v>Amro</v>
          </cell>
          <cell r="G179">
            <v>7</v>
          </cell>
          <cell r="H179" t="str">
            <v>lac</v>
          </cell>
          <cell r="I179">
            <v>1</v>
          </cell>
          <cell r="J179" t="str">
            <v>low and middle</v>
          </cell>
          <cell r="K179" t="str">
            <v>both sexes</v>
          </cell>
          <cell r="L179" t="str">
            <v>1995-2000</v>
          </cell>
          <cell r="M179">
            <v>154.345</v>
          </cell>
          <cell r="N179">
            <v>5.851</v>
          </cell>
          <cell r="O179">
            <v>0.80400000000000005</v>
          </cell>
          <cell r="P179">
            <v>3.4530000000000003</v>
          </cell>
          <cell r="Q179">
            <v>5.758</v>
          </cell>
          <cell r="R179">
            <v>16.876000000000001</v>
          </cell>
          <cell r="S179">
            <v>27.457999999999998</v>
          </cell>
          <cell r="T179">
            <v>94.144999999999996</v>
          </cell>
        </row>
        <row r="180">
          <cell r="A180">
            <v>87</v>
          </cell>
          <cell r="B180">
            <v>860</v>
          </cell>
          <cell r="C180" t="str">
            <v>Uzbekistan</v>
          </cell>
          <cell r="D180">
            <v>0</v>
          </cell>
          <cell r="E180">
            <v>4</v>
          </cell>
          <cell r="F180" t="str">
            <v>Euro</v>
          </cell>
          <cell r="G180">
            <v>8</v>
          </cell>
          <cell r="H180" t="str">
            <v>mec</v>
          </cell>
          <cell r="I180">
            <v>1</v>
          </cell>
          <cell r="J180" t="str">
            <v>low and middle</v>
          </cell>
          <cell r="K180" t="str">
            <v>both sexes</v>
          </cell>
          <cell r="L180" t="str">
            <v>1995-2000</v>
          </cell>
          <cell r="M180">
            <v>773.66600000000005</v>
          </cell>
          <cell r="N180">
            <v>203.01599999999999</v>
          </cell>
          <cell r="O180">
            <v>20.398000000000003</v>
          </cell>
          <cell r="P180">
            <v>40.006</v>
          </cell>
          <cell r="Q180">
            <v>66.962999999999994</v>
          </cell>
          <cell r="R180">
            <v>91.19</v>
          </cell>
          <cell r="S180">
            <v>117.092</v>
          </cell>
          <cell r="T180">
            <v>235.00100000000003</v>
          </cell>
        </row>
        <row r="181">
          <cell r="A181">
            <v>196</v>
          </cell>
          <cell r="B181">
            <v>862</v>
          </cell>
          <cell r="C181" t="str">
            <v>Venezuela</v>
          </cell>
          <cell r="D181">
            <v>0</v>
          </cell>
          <cell r="E181">
            <v>2</v>
          </cell>
          <cell r="F181" t="str">
            <v>Amro</v>
          </cell>
          <cell r="G181">
            <v>7</v>
          </cell>
          <cell r="H181" t="str">
            <v>lac</v>
          </cell>
          <cell r="I181">
            <v>1</v>
          </cell>
          <cell r="J181" t="str">
            <v>low and middle</v>
          </cell>
          <cell r="K181" t="str">
            <v>both sexes</v>
          </cell>
          <cell r="L181" t="str">
            <v>1995-2000</v>
          </cell>
          <cell r="M181">
            <v>535.66099999999994</v>
          </cell>
          <cell r="N181">
            <v>71.962000000000003</v>
          </cell>
          <cell r="O181">
            <v>11.492999999999999</v>
          </cell>
          <cell r="P181">
            <v>38.381</v>
          </cell>
          <cell r="Q181">
            <v>49.116</v>
          </cell>
          <cell r="R181">
            <v>81.652000000000001</v>
          </cell>
          <cell r="S181">
            <v>82.097000000000008</v>
          </cell>
          <cell r="T181">
            <v>200.96</v>
          </cell>
        </row>
        <row r="182">
          <cell r="A182">
            <v>214</v>
          </cell>
          <cell r="B182">
            <v>882</v>
          </cell>
          <cell r="C182" t="str">
            <v>Samoa</v>
          </cell>
          <cell r="D182">
            <v>0</v>
          </cell>
          <cell r="E182">
            <v>6</v>
          </cell>
          <cell r="F182" t="str">
            <v>Wpro</v>
          </cell>
          <cell r="G182">
            <v>5</v>
          </cell>
          <cell r="H182" t="str">
            <v>oai</v>
          </cell>
          <cell r="I182">
            <v>1</v>
          </cell>
          <cell r="J182" t="str">
            <v>low and middle</v>
          </cell>
          <cell r="K182" t="str">
            <v>both sexes</v>
          </cell>
          <cell r="L182" t="str">
            <v>1995-2000</v>
          </cell>
          <cell r="M182">
            <v>4.3120000000000003</v>
          </cell>
          <cell r="N182">
            <v>0.66500000000000004</v>
          </cell>
          <cell r="O182">
            <v>6.8000000000000005E-2</v>
          </cell>
          <cell r="P182">
            <v>0.193</v>
          </cell>
          <cell r="Q182">
            <v>0.24700000000000003</v>
          </cell>
          <cell r="R182">
            <v>0.57499999999999996</v>
          </cell>
          <cell r="S182">
            <v>0.85199999999999998</v>
          </cell>
          <cell r="T182">
            <v>1.712</v>
          </cell>
        </row>
        <row r="183">
          <cell r="A183">
            <v>118</v>
          </cell>
          <cell r="B183">
            <v>887</v>
          </cell>
          <cell r="C183" t="str">
            <v>Yemen</v>
          </cell>
          <cell r="D183">
            <v>0</v>
          </cell>
          <cell r="E183">
            <v>3</v>
          </cell>
          <cell r="F183" t="str">
            <v>Emro</v>
          </cell>
          <cell r="G183">
            <v>8</v>
          </cell>
          <cell r="H183" t="str">
            <v>mec</v>
          </cell>
          <cell r="I183">
            <v>1</v>
          </cell>
          <cell r="J183" t="str">
            <v>low and middle</v>
          </cell>
          <cell r="K183" t="str">
            <v>both sexes</v>
          </cell>
          <cell r="L183" t="str">
            <v>1995-2000</v>
          </cell>
          <cell r="M183">
            <v>864.005</v>
          </cell>
          <cell r="N183">
            <v>435.839</v>
          </cell>
          <cell r="O183">
            <v>46.686</v>
          </cell>
          <cell r="P183">
            <v>78.207999999999998</v>
          </cell>
          <cell r="Q183">
            <v>65.153999999999996</v>
          </cell>
          <cell r="R183">
            <v>67.046999999999997</v>
          </cell>
          <cell r="S183">
            <v>67.156000000000006</v>
          </cell>
          <cell r="T183">
            <v>103.91500000000001</v>
          </cell>
        </row>
        <row r="184">
          <cell r="A184">
            <v>153</v>
          </cell>
          <cell r="B184">
            <v>891</v>
          </cell>
          <cell r="C184" t="str">
            <v>Yugoslavia</v>
          </cell>
          <cell r="D184">
            <v>0</v>
          </cell>
          <cell r="E184">
            <v>4</v>
          </cell>
          <cell r="F184" t="str">
            <v>Euro</v>
          </cell>
          <cell r="G184">
            <v>2</v>
          </cell>
          <cell r="H184" t="str">
            <v>fse</v>
          </cell>
          <cell r="I184">
            <v>1</v>
          </cell>
          <cell r="J184" t="str">
            <v>low and middle</v>
          </cell>
          <cell r="K184" t="str">
            <v>both sexes</v>
          </cell>
          <cell r="L184" t="str">
            <v>1995-2000</v>
          </cell>
          <cell r="M184">
            <v>510.36500000000001</v>
          </cell>
          <cell r="N184">
            <v>17.783000000000001</v>
          </cell>
          <cell r="O184">
            <v>1.865</v>
          </cell>
          <cell r="P184">
            <v>6.7729999999999997</v>
          </cell>
          <cell r="Q184">
            <v>16.542000000000002</v>
          </cell>
          <cell r="R184">
            <v>56.697000000000003</v>
          </cell>
          <cell r="S184">
            <v>112.197</v>
          </cell>
          <cell r="T184">
            <v>298.50799999999998</v>
          </cell>
        </row>
        <row r="185">
          <cell r="A185">
            <v>22</v>
          </cell>
          <cell r="B185">
            <v>894</v>
          </cell>
          <cell r="C185" t="str">
            <v>Zambia</v>
          </cell>
          <cell r="D185">
            <v>0</v>
          </cell>
          <cell r="E185">
            <v>1</v>
          </cell>
          <cell r="F185" t="str">
            <v>Afro</v>
          </cell>
          <cell r="G185">
            <v>6</v>
          </cell>
          <cell r="H185" t="str">
            <v>ssa</v>
          </cell>
          <cell r="I185">
            <v>1</v>
          </cell>
          <cell r="J185" t="str">
            <v>low and middle</v>
          </cell>
          <cell r="K185" t="str">
            <v>both sexes</v>
          </cell>
          <cell r="L185" t="str">
            <v>1995-2000</v>
          </cell>
          <cell r="M185">
            <v>870.50400000000002</v>
          </cell>
          <cell r="N185">
            <v>271.416</v>
          </cell>
          <cell r="O185">
            <v>64.881</v>
          </cell>
          <cell r="P185">
            <v>102.86</v>
          </cell>
          <cell r="Q185">
            <v>180.619</v>
          </cell>
          <cell r="R185">
            <v>130.13399999999999</v>
          </cell>
          <cell r="S185">
            <v>54.843000000000004</v>
          </cell>
          <cell r="T185">
            <v>65.751000000000005</v>
          </cell>
        </row>
        <row r="186">
          <cell r="A186">
            <v>1</v>
          </cell>
          <cell r="B186">
            <v>900</v>
          </cell>
          <cell r="C186" t="str">
            <v>World total</v>
          </cell>
          <cell r="K186" t="str">
            <v>both sexes</v>
          </cell>
          <cell r="L186" t="str">
            <v>1995-2000</v>
          </cell>
          <cell r="M186">
            <v>260361.421</v>
          </cell>
          <cell r="N186">
            <v>52610.093999999997</v>
          </cell>
          <cell r="O186">
            <v>9678.2209999999995</v>
          </cell>
          <cell r="P186">
            <v>14133.927</v>
          </cell>
          <cell r="Q186">
            <v>20121.925999999999</v>
          </cell>
          <cell r="R186">
            <v>31908.811000000002</v>
          </cell>
          <cell r="S186">
            <v>38227.51</v>
          </cell>
          <cell r="T186">
            <v>93680.932000000001</v>
          </cell>
        </row>
        <row r="187">
          <cell r="A187">
            <v>2</v>
          </cell>
          <cell r="B187">
            <v>901</v>
          </cell>
          <cell r="C187" t="str">
            <v>More developed regions (*)</v>
          </cell>
          <cell r="K187" t="str">
            <v>both sexes</v>
          </cell>
          <cell r="L187" t="str">
            <v>1995-2000</v>
          </cell>
          <cell r="M187">
            <v>59757.167999999998</v>
          </cell>
          <cell r="N187">
            <v>786.005</v>
          </cell>
          <cell r="O187">
            <v>203.32</v>
          </cell>
          <cell r="P187">
            <v>1141.577</v>
          </cell>
          <cell r="Q187">
            <v>2877.2</v>
          </cell>
          <cell r="R187">
            <v>6919.1540000000005</v>
          </cell>
          <cell r="S187">
            <v>10161.875</v>
          </cell>
          <cell r="T187">
            <v>37668.036999999997</v>
          </cell>
        </row>
        <row r="188">
          <cell r="A188">
            <v>3</v>
          </cell>
          <cell r="B188">
            <v>902</v>
          </cell>
          <cell r="C188" t="str">
            <v>Less developed regions (+)</v>
          </cell>
          <cell r="K188" t="str">
            <v>both sexes</v>
          </cell>
          <cell r="L188" t="str">
            <v>1995-2000</v>
          </cell>
          <cell r="M188">
            <v>200604.25200000001</v>
          </cell>
          <cell r="N188">
            <v>51824.088000000003</v>
          </cell>
          <cell r="O188">
            <v>9474.9009999999998</v>
          </cell>
          <cell r="P188">
            <v>12992.35</v>
          </cell>
          <cell r="Q188">
            <v>17244.726000000002</v>
          </cell>
          <cell r="R188">
            <v>24989.656999999999</v>
          </cell>
          <cell r="S188">
            <v>28065.634999999998</v>
          </cell>
          <cell r="T188">
            <v>56012.894999999997</v>
          </cell>
        </row>
        <row r="189">
          <cell r="A189">
            <v>5</v>
          </cell>
          <cell r="B189">
            <v>903</v>
          </cell>
          <cell r="C189" t="str">
            <v>Africa</v>
          </cell>
          <cell r="K189" t="str">
            <v>both sexes</v>
          </cell>
          <cell r="L189" t="str">
            <v>1995-2000</v>
          </cell>
          <cell r="M189">
            <v>51657.258999999998</v>
          </cell>
          <cell r="N189">
            <v>19946.133000000002</v>
          </cell>
          <cell r="O189">
            <v>4352.866</v>
          </cell>
          <cell r="P189">
            <v>4831.7219999999998</v>
          </cell>
          <cell r="Q189">
            <v>6242.7549999999992</v>
          </cell>
          <cell r="R189">
            <v>5804.8239999999996</v>
          </cell>
          <cell r="S189">
            <v>4096.9340000000002</v>
          </cell>
          <cell r="T189">
            <v>6382.0250000000005</v>
          </cell>
        </row>
        <row r="190">
          <cell r="A190">
            <v>162</v>
          </cell>
          <cell r="B190">
            <v>904</v>
          </cell>
          <cell r="C190" t="str">
            <v>Latin America and the Caribbean</v>
          </cell>
          <cell r="K190" t="str">
            <v>both sexes</v>
          </cell>
          <cell r="L190" t="str">
            <v>1995-2000</v>
          </cell>
          <cell r="M190">
            <v>16225.326999999999</v>
          </cell>
          <cell r="N190">
            <v>2580.3270000000002</v>
          </cell>
          <cell r="O190">
            <v>370.517</v>
          </cell>
          <cell r="P190">
            <v>1133.5730000000001</v>
          </cell>
          <cell r="Q190">
            <v>1633.9849999999999</v>
          </cell>
          <cell r="R190">
            <v>2330.875</v>
          </cell>
          <cell r="S190">
            <v>2306.2930000000001</v>
          </cell>
          <cell r="T190">
            <v>5869.7569999999987</v>
          </cell>
        </row>
        <row r="191">
          <cell r="A191">
            <v>197</v>
          </cell>
          <cell r="B191">
            <v>905</v>
          </cell>
          <cell r="C191" t="str">
            <v>Northern America (12)</v>
          </cell>
          <cell r="K191" t="str">
            <v>both sexes</v>
          </cell>
          <cell r="L191" t="str">
            <v>1995-2000</v>
          </cell>
          <cell r="M191">
            <v>12641.482</v>
          </cell>
          <cell r="N191">
            <v>179.577</v>
          </cell>
          <cell r="O191">
            <v>42.548999999999999</v>
          </cell>
          <cell r="P191">
            <v>264.452</v>
          </cell>
          <cell r="Q191">
            <v>647.29600000000005</v>
          </cell>
          <cell r="R191">
            <v>1336.6990000000001</v>
          </cell>
          <cell r="S191">
            <v>1790.4880000000001</v>
          </cell>
          <cell r="T191">
            <v>8380.4210000000003</v>
          </cell>
        </row>
        <row r="192">
          <cell r="A192">
            <v>65</v>
          </cell>
          <cell r="B192">
            <v>906</v>
          </cell>
          <cell r="C192" t="str">
            <v>Eastern Asia</v>
          </cell>
          <cell r="K192" t="str">
            <v>both sexes</v>
          </cell>
          <cell r="L192" t="str">
            <v>1995-2000</v>
          </cell>
          <cell r="M192">
            <v>50744.387999999999</v>
          </cell>
          <cell r="N192">
            <v>5065.54</v>
          </cell>
          <cell r="O192">
            <v>574.08000000000004</v>
          </cell>
          <cell r="P192">
            <v>1671.991</v>
          </cell>
          <cell r="Q192">
            <v>2830.1530000000002</v>
          </cell>
          <cell r="R192">
            <v>6506.8970000000008</v>
          </cell>
          <cell r="S192">
            <v>9915.7210000000014</v>
          </cell>
          <cell r="T192">
            <v>24180.006000000001</v>
          </cell>
        </row>
        <row r="193">
          <cell r="A193">
            <v>119</v>
          </cell>
          <cell r="B193">
            <v>908</v>
          </cell>
          <cell r="C193" t="str">
            <v>Europe</v>
          </cell>
          <cell r="K193" t="str">
            <v>both sexes</v>
          </cell>
          <cell r="L193" t="str">
            <v>1995-2000</v>
          </cell>
          <cell r="M193">
            <v>41241.917000000001</v>
          </cell>
          <cell r="N193">
            <v>558.077</v>
          </cell>
          <cell r="O193">
            <v>148.203</v>
          </cell>
          <cell r="P193">
            <v>799.97700000000009</v>
          </cell>
          <cell r="Q193">
            <v>2081.46</v>
          </cell>
          <cell r="R193">
            <v>4993.2849999999999</v>
          </cell>
          <cell r="S193">
            <v>7452.0319999999992</v>
          </cell>
          <cell r="T193">
            <v>25208.882999999998</v>
          </cell>
        </row>
        <row r="194">
          <cell r="A194">
            <v>200</v>
          </cell>
          <cell r="B194">
            <v>909</v>
          </cell>
          <cell r="C194" t="str">
            <v>Oceania</v>
          </cell>
          <cell r="K194" t="str">
            <v>both sexes</v>
          </cell>
          <cell r="L194" t="str">
            <v>1995-2000</v>
          </cell>
          <cell r="M194">
            <v>1135.0999999999999</v>
          </cell>
          <cell r="N194">
            <v>82.593999999999994</v>
          </cell>
          <cell r="O194">
            <v>12.382999999999999</v>
          </cell>
          <cell r="P194">
            <v>41.585000000000001</v>
          </cell>
          <cell r="Q194">
            <v>59.412999999999997</v>
          </cell>
          <cell r="R194">
            <v>123.191</v>
          </cell>
          <cell r="S194">
            <v>160.97300000000001</v>
          </cell>
          <cell r="T194">
            <v>654.9609999999999</v>
          </cell>
        </row>
        <row r="195">
          <cell r="A195">
            <v>6</v>
          </cell>
          <cell r="B195">
            <v>910</v>
          </cell>
          <cell r="C195" t="str">
            <v>Eastern Africa (1)</v>
          </cell>
          <cell r="K195" t="str">
            <v>both sexes</v>
          </cell>
          <cell r="L195" t="str">
            <v>1995-2000</v>
          </cell>
          <cell r="M195">
            <v>20355.901999999998</v>
          </cell>
          <cell r="N195">
            <v>8059.3209999999999</v>
          </cell>
          <cell r="O195">
            <v>1775.337</v>
          </cell>
          <cell r="P195">
            <v>2022.9270000000001</v>
          </cell>
          <cell r="Q195">
            <v>2945.0329999999999</v>
          </cell>
          <cell r="R195">
            <v>2384.6880000000001</v>
          </cell>
          <cell r="S195">
            <v>1307.9390000000001</v>
          </cell>
          <cell r="T195">
            <v>1860.6569999999999</v>
          </cell>
        </row>
        <row r="196">
          <cell r="A196">
            <v>24</v>
          </cell>
          <cell r="B196">
            <v>911</v>
          </cell>
          <cell r="C196" t="str">
            <v>Middle Africa (3)</v>
          </cell>
          <cell r="K196" t="str">
            <v>both sexes</v>
          </cell>
          <cell r="L196" t="str">
            <v>1995-2000</v>
          </cell>
          <cell r="M196">
            <v>6878.3429999999998</v>
          </cell>
          <cell r="N196">
            <v>3027.0569999999998</v>
          </cell>
          <cell r="O196">
            <v>628.4670000000001</v>
          </cell>
          <cell r="P196">
            <v>617.24200000000008</v>
          </cell>
          <cell r="Q196">
            <v>712.44200000000001</v>
          </cell>
          <cell r="R196">
            <v>663.26800000000003</v>
          </cell>
          <cell r="S196">
            <v>475.57799999999997</v>
          </cell>
          <cell r="T196">
            <v>754.28899999999999</v>
          </cell>
        </row>
        <row r="197">
          <cell r="A197">
            <v>33</v>
          </cell>
          <cell r="B197">
            <v>912</v>
          </cell>
          <cell r="C197" t="str">
            <v>Northern Africa</v>
          </cell>
          <cell r="K197" t="str">
            <v>both sexes</v>
          </cell>
          <cell r="L197" t="str">
            <v>1995-2000</v>
          </cell>
          <cell r="M197">
            <v>6030.1570000000002</v>
          </cell>
          <cell r="N197">
            <v>1616.626</v>
          </cell>
          <cell r="O197">
            <v>281.74400000000003</v>
          </cell>
          <cell r="P197">
            <v>418.03899999999999</v>
          </cell>
          <cell r="Q197">
            <v>472.524</v>
          </cell>
          <cell r="R197">
            <v>692.22700000000009</v>
          </cell>
          <cell r="S197">
            <v>859.65200000000004</v>
          </cell>
          <cell r="T197">
            <v>1689.345</v>
          </cell>
        </row>
        <row r="198">
          <cell r="A198">
            <v>41</v>
          </cell>
          <cell r="B198">
            <v>913</v>
          </cell>
          <cell r="C198" t="str">
            <v>Southern Africa</v>
          </cell>
          <cell r="K198" t="str">
            <v>both sexes</v>
          </cell>
          <cell r="L198" t="str">
            <v>1995-2000</v>
          </cell>
          <cell r="M198">
            <v>2773.4870000000001</v>
          </cell>
          <cell r="N198">
            <v>587.47199999999998</v>
          </cell>
          <cell r="O198">
            <v>93.855000000000004</v>
          </cell>
          <cell r="P198">
            <v>241.23399999999998</v>
          </cell>
          <cell r="Q198">
            <v>498.54200000000003</v>
          </cell>
          <cell r="R198">
            <v>547.78399999999999</v>
          </cell>
          <cell r="S198">
            <v>354.13800000000003</v>
          </cell>
          <cell r="T198">
            <v>450.46199999999999</v>
          </cell>
        </row>
        <row r="199">
          <cell r="A199">
            <v>47</v>
          </cell>
          <cell r="B199">
            <v>914</v>
          </cell>
          <cell r="C199" t="str">
            <v>Western Africa (4)</v>
          </cell>
          <cell r="K199" t="str">
            <v>both sexes</v>
          </cell>
          <cell r="L199" t="str">
            <v>1995-2000</v>
          </cell>
          <cell r="M199">
            <v>15619.37</v>
          </cell>
          <cell r="N199">
            <v>6655.6570000000002</v>
          </cell>
          <cell r="O199">
            <v>1573.4630000000002</v>
          </cell>
          <cell r="P199">
            <v>1532.28</v>
          </cell>
          <cell r="Q199">
            <v>1614.2139999999999</v>
          </cell>
          <cell r="R199">
            <v>1516.857</v>
          </cell>
          <cell r="S199">
            <v>1099.627</v>
          </cell>
          <cell r="T199">
            <v>1627.2720000000004</v>
          </cell>
        </row>
        <row r="200">
          <cell r="A200">
            <v>163</v>
          </cell>
          <cell r="B200">
            <v>915</v>
          </cell>
          <cell r="C200" t="str">
            <v>Caribbean (10)</v>
          </cell>
          <cell r="K200" t="str">
            <v>both sexes</v>
          </cell>
          <cell r="L200" t="str">
            <v>1995-2000</v>
          </cell>
          <cell r="M200">
            <v>1443.394</v>
          </cell>
          <cell r="N200">
            <v>209.40799999999999</v>
          </cell>
          <cell r="O200">
            <v>45.861999999999995</v>
          </cell>
          <cell r="P200">
            <v>91.718999999999994</v>
          </cell>
          <cell r="Q200">
            <v>134.422</v>
          </cell>
          <cell r="R200">
            <v>188.87700000000001</v>
          </cell>
          <cell r="S200">
            <v>188.45800000000003</v>
          </cell>
          <cell r="T200">
            <v>584.64800000000002</v>
          </cell>
        </row>
        <row r="201">
          <cell r="A201">
            <v>175</v>
          </cell>
          <cell r="B201">
            <v>916</v>
          </cell>
          <cell r="C201" t="str">
            <v>Central America</v>
          </cell>
          <cell r="K201" t="str">
            <v>both sexes</v>
          </cell>
          <cell r="L201" t="str">
            <v>1995-2000</v>
          </cell>
          <cell r="M201">
            <v>3432.47</v>
          </cell>
          <cell r="N201">
            <v>715.923</v>
          </cell>
          <cell r="O201">
            <v>91.167000000000002</v>
          </cell>
          <cell r="P201">
            <v>276.303</v>
          </cell>
          <cell r="Q201">
            <v>333.15100000000001</v>
          </cell>
          <cell r="R201">
            <v>443.91200000000003</v>
          </cell>
          <cell r="S201">
            <v>438.69100000000003</v>
          </cell>
          <cell r="T201">
            <v>1133.3229999999999</v>
          </cell>
        </row>
        <row r="202">
          <cell r="A202">
            <v>88</v>
          </cell>
          <cell r="B202">
            <v>920</v>
          </cell>
          <cell r="C202" t="str">
            <v>South-eastern Asia</v>
          </cell>
          <cell r="K202" t="str">
            <v>both sexes</v>
          </cell>
          <cell r="L202" t="str">
            <v>1995-2000</v>
          </cell>
          <cell r="M202">
            <v>18193.169999999998</v>
          </cell>
          <cell r="N202">
            <v>3621.018</v>
          </cell>
          <cell r="O202">
            <v>637.78199999999993</v>
          </cell>
          <cell r="P202">
            <v>1351.3220000000001</v>
          </cell>
          <cell r="Q202">
            <v>1744.9470000000001</v>
          </cell>
          <cell r="R202">
            <v>2545.2629999999999</v>
          </cell>
          <cell r="S202">
            <v>2817.2350000000001</v>
          </cell>
          <cell r="T202">
            <v>5475.6030000000001</v>
          </cell>
        </row>
        <row r="203">
          <cell r="A203">
            <v>73</v>
          </cell>
          <cell r="B203">
            <v>921</v>
          </cell>
          <cell r="C203" t="str">
            <v>South-central Asia</v>
          </cell>
          <cell r="K203" t="str">
            <v>both sexes</v>
          </cell>
          <cell r="L203" t="str">
            <v>1995-2000</v>
          </cell>
          <cell r="M203">
            <v>62671.523000000001</v>
          </cell>
          <cell r="N203">
            <v>18947.281999999999</v>
          </cell>
          <cell r="O203">
            <v>3376.8789999999999</v>
          </cell>
          <cell r="P203">
            <v>3718.2119999999995</v>
          </cell>
          <cell r="Q203">
            <v>4484.1489999999994</v>
          </cell>
          <cell r="R203">
            <v>7581.3689999999988</v>
          </cell>
          <cell r="S203">
            <v>8821.3019999999997</v>
          </cell>
          <cell r="T203">
            <v>15742.33</v>
          </cell>
        </row>
        <row r="204">
          <cell r="A204">
            <v>100</v>
          </cell>
          <cell r="B204">
            <v>922</v>
          </cell>
          <cell r="C204" t="str">
            <v>Western Asia</v>
          </cell>
          <cell r="K204" t="str">
            <v>both sexes</v>
          </cell>
          <cell r="L204" t="str">
            <v>1995-2000</v>
          </cell>
          <cell r="M204">
            <v>5849.4319999999998</v>
          </cell>
          <cell r="N204">
            <v>1627.11</v>
          </cell>
          <cell r="O204">
            <v>162.815</v>
          </cell>
          <cell r="P204">
            <v>321.32400000000001</v>
          </cell>
          <cell r="Q204">
            <v>397.96899999999999</v>
          </cell>
          <cell r="R204">
            <v>685.61699999999996</v>
          </cell>
          <cell r="S204">
            <v>864.49199999999996</v>
          </cell>
          <cell r="T204">
            <v>1790.105</v>
          </cell>
        </row>
        <row r="205">
          <cell r="A205">
            <v>120</v>
          </cell>
          <cell r="B205">
            <v>923</v>
          </cell>
          <cell r="C205" t="str">
            <v>Eastern Europe</v>
          </cell>
          <cell r="K205" t="str">
            <v>both sexes</v>
          </cell>
          <cell r="L205" t="str">
            <v>1995-2000</v>
          </cell>
          <cell r="M205">
            <v>19999.495999999999</v>
          </cell>
          <cell r="N205">
            <v>345.84399999999999</v>
          </cell>
          <cell r="O205">
            <v>102.30199999999999</v>
          </cell>
          <cell r="P205">
            <v>523.904</v>
          </cell>
          <cell r="Q205">
            <v>1464.069</v>
          </cell>
          <cell r="R205">
            <v>3127.0909999999999</v>
          </cell>
          <cell r="S205">
            <v>4213.6170000000002</v>
          </cell>
          <cell r="T205">
            <v>10222.669</v>
          </cell>
        </row>
        <row r="206">
          <cell r="A206">
            <v>131</v>
          </cell>
          <cell r="B206">
            <v>924</v>
          </cell>
          <cell r="C206" t="str">
            <v>Northern Europe (7)</v>
          </cell>
          <cell r="K206" t="str">
            <v>both sexes</v>
          </cell>
          <cell r="L206" t="str">
            <v>1995-2000</v>
          </cell>
          <cell r="M206">
            <v>5104.143</v>
          </cell>
          <cell r="N206">
            <v>50.484999999999999</v>
          </cell>
          <cell r="O206">
            <v>11.341999999999999</v>
          </cell>
          <cell r="P206">
            <v>56.588999999999999</v>
          </cell>
          <cell r="Q206">
            <v>134</v>
          </cell>
          <cell r="R206">
            <v>444.96899999999999</v>
          </cell>
          <cell r="S206">
            <v>763.06700000000001</v>
          </cell>
          <cell r="T206">
            <v>3643.6910000000003</v>
          </cell>
        </row>
        <row r="207">
          <cell r="A207">
            <v>142</v>
          </cell>
          <cell r="B207">
            <v>925</v>
          </cell>
          <cell r="C207" t="str">
            <v>Southern Europe (8)</v>
          </cell>
          <cell r="K207" t="str">
            <v>both sexes</v>
          </cell>
          <cell r="L207" t="str">
            <v>1995-2000</v>
          </cell>
          <cell r="M207">
            <v>7052.6</v>
          </cell>
          <cell r="N207">
            <v>90.927999999999997</v>
          </cell>
          <cell r="O207">
            <v>17.86</v>
          </cell>
          <cell r="P207">
            <v>106.74</v>
          </cell>
          <cell r="Q207">
            <v>193.33100000000002</v>
          </cell>
          <cell r="R207">
            <v>593.50700000000006</v>
          </cell>
          <cell r="S207">
            <v>1130.212</v>
          </cell>
          <cell r="T207">
            <v>4920.0219999999999</v>
          </cell>
        </row>
        <row r="208">
          <cell r="A208">
            <v>154</v>
          </cell>
          <cell r="B208">
            <v>926</v>
          </cell>
          <cell r="C208" t="str">
            <v>Western Europe (9)</v>
          </cell>
          <cell r="K208" t="str">
            <v>both sexes</v>
          </cell>
          <cell r="L208" t="str">
            <v>1995-2000</v>
          </cell>
          <cell r="M208">
            <v>9085.6779999999999</v>
          </cell>
          <cell r="N208">
            <v>70.819999999999993</v>
          </cell>
          <cell r="O208">
            <v>16.698999999999998</v>
          </cell>
          <cell r="P208">
            <v>112.744</v>
          </cell>
          <cell r="Q208">
            <v>290.06</v>
          </cell>
          <cell r="R208">
            <v>827.71800000000007</v>
          </cell>
          <cell r="S208">
            <v>1345.136</v>
          </cell>
          <cell r="T208">
            <v>6422.5009999999993</v>
          </cell>
        </row>
        <row r="209">
          <cell r="A209">
            <v>201</v>
          </cell>
          <cell r="B209">
            <v>927</v>
          </cell>
          <cell r="C209" t="str">
            <v>Australia/New Zealand</v>
          </cell>
          <cell r="K209" t="str">
            <v>both sexes</v>
          </cell>
          <cell r="L209" t="str">
            <v>1995-2000</v>
          </cell>
          <cell r="M209">
            <v>846.45500000000004</v>
          </cell>
          <cell r="N209">
            <v>11.263999999999999</v>
          </cell>
          <cell r="O209">
            <v>2.681</v>
          </cell>
          <cell r="P209">
            <v>16.561</v>
          </cell>
          <cell r="Q209">
            <v>29.234000000000002</v>
          </cell>
          <cell r="R209">
            <v>74.491</v>
          </cell>
          <cell r="S209">
            <v>114.824</v>
          </cell>
          <cell r="T209">
            <v>597.4</v>
          </cell>
        </row>
        <row r="210">
          <cell r="A210">
            <v>204</v>
          </cell>
          <cell r="B210">
            <v>928</v>
          </cell>
          <cell r="C210" t="str">
            <v>Melanesia</v>
          </cell>
          <cell r="K210" t="str">
            <v>both sexes</v>
          </cell>
          <cell r="L210" t="str">
            <v>1995-2000</v>
          </cell>
          <cell r="M210">
            <v>260.77999999999997</v>
          </cell>
          <cell r="N210">
            <v>66.289000000000001</v>
          </cell>
          <cell r="O210">
            <v>9.0090000000000003</v>
          </cell>
          <cell r="P210">
            <v>23.048999999999999</v>
          </cell>
          <cell r="Q210">
            <v>27.957000000000001</v>
          </cell>
          <cell r="R210">
            <v>44.618000000000002</v>
          </cell>
          <cell r="S210">
            <v>41.302999999999997</v>
          </cell>
          <cell r="T210">
            <v>48.555</v>
          </cell>
        </row>
        <row r="211">
          <cell r="A211">
            <v>184</v>
          </cell>
          <cell r="B211">
            <v>931</v>
          </cell>
          <cell r="C211" t="str">
            <v>South America (11)</v>
          </cell>
          <cell r="K211" t="str">
            <v>both sexes</v>
          </cell>
          <cell r="L211" t="str">
            <v>1995-2000</v>
          </cell>
          <cell r="M211">
            <v>11349.463</v>
          </cell>
          <cell r="N211">
            <v>1654.9960000000001</v>
          </cell>
          <cell r="O211">
            <v>233.488</v>
          </cell>
          <cell r="P211">
            <v>765.55099999999993</v>
          </cell>
          <cell r="Q211">
            <v>1166.4119999999998</v>
          </cell>
          <cell r="R211">
            <v>1698.0860000000002</v>
          </cell>
          <cell r="S211">
            <v>1679.144</v>
          </cell>
          <cell r="T211">
            <v>4151.7860000000001</v>
          </cell>
        </row>
        <row r="212">
          <cell r="A212">
            <v>64</v>
          </cell>
          <cell r="B212">
            <v>935</v>
          </cell>
          <cell r="C212" t="str">
            <v>Asia</v>
          </cell>
          <cell r="K212" t="str">
            <v>both sexes</v>
          </cell>
          <cell r="L212" t="str">
            <v>1995-2000</v>
          </cell>
          <cell r="M212">
            <v>137458.51300000001</v>
          </cell>
          <cell r="N212">
            <v>29260.95</v>
          </cell>
          <cell r="O212">
            <v>4751.5559999999996</v>
          </cell>
          <cell r="P212">
            <v>7062.8490000000002</v>
          </cell>
          <cell r="Q212">
            <v>9457.2180000000008</v>
          </cell>
          <cell r="R212">
            <v>17319.146000000001</v>
          </cell>
          <cell r="S212">
            <v>22418.75</v>
          </cell>
          <cell r="T212">
            <v>47188.044000000002</v>
          </cell>
        </row>
        <row r="213">
          <cell r="A213">
            <v>4</v>
          </cell>
          <cell r="B213">
            <v>941</v>
          </cell>
          <cell r="C213" t="str">
            <v>Least developed countries (#)</v>
          </cell>
          <cell r="K213" t="str">
            <v>both sexes</v>
          </cell>
          <cell r="L213" t="str">
            <v>1995-2000</v>
          </cell>
          <cell r="M213">
            <v>44190.324999999997</v>
          </cell>
          <cell r="N213">
            <v>18343.772000000001</v>
          </cell>
          <cell r="O213">
            <v>3500.8850000000002</v>
          </cell>
          <cell r="P213">
            <v>4152.4520000000002</v>
          </cell>
          <cell r="Q213">
            <v>4870.4619999999995</v>
          </cell>
          <cell r="R213">
            <v>4670.491</v>
          </cell>
          <cell r="S213">
            <v>3429.8440000000001</v>
          </cell>
          <cell r="T213">
            <v>5222.4190000000008</v>
          </cell>
        </row>
        <row r="214">
          <cell r="A214">
            <v>210</v>
          </cell>
          <cell r="B214">
            <v>954</v>
          </cell>
          <cell r="C214" t="str">
            <v>Micronesia (14)</v>
          </cell>
          <cell r="K214" t="str">
            <v>both sexes</v>
          </cell>
          <cell r="L214" t="str">
            <v>1995-2000</v>
          </cell>
          <cell r="M214">
            <v>13.191000000000001</v>
          </cell>
          <cell r="N214">
            <v>3.4380000000000002</v>
          </cell>
          <cell r="O214">
            <v>0.45400000000000001</v>
          </cell>
          <cell r="P214">
            <v>1.161</v>
          </cell>
          <cell r="Q214">
            <v>1.21</v>
          </cell>
          <cell r="R214">
            <v>1.6859999999999999</v>
          </cell>
          <cell r="S214">
            <v>1.7490000000000001</v>
          </cell>
          <cell r="T214">
            <v>3.4929999999999999</v>
          </cell>
        </row>
        <row r="215">
          <cell r="A215">
            <v>212</v>
          </cell>
          <cell r="B215">
            <v>957</v>
          </cell>
          <cell r="C215" t="str">
            <v>Polynesia (15)</v>
          </cell>
          <cell r="K215" t="str">
            <v>both sexes</v>
          </cell>
          <cell r="L215" t="str">
            <v>1995-2000</v>
          </cell>
          <cell r="M215">
            <v>14.673999999999999</v>
          </cell>
          <cell r="N215">
            <v>1.603</v>
          </cell>
          <cell r="O215">
            <v>0.23899999999999999</v>
          </cell>
          <cell r="P215">
            <v>0.81400000000000006</v>
          </cell>
          <cell r="Q215">
            <v>1.012</v>
          </cell>
          <cell r="R215">
            <v>2.3959999999999999</v>
          </cell>
          <cell r="S215">
            <v>3.097</v>
          </cell>
          <cell r="T215">
            <v>5.5129999999999999</v>
          </cell>
        </row>
        <row r="216">
          <cell r="A216">
            <v>74</v>
          </cell>
          <cell r="B216">
            <v>4</v>
          </cell>
          <cell r="C216" t="str">
            <v>Afghanistan</v>
          </cell>
          <cell r="D216">
            <v>0</v>
          </cell>
          <cell r="E216">
            <v>3</v>
          </cell>
          <cell r="F216" t="str">
            <v>Emro</v>
          </cell>
          <cell r="G216">
            <v>8</v>
          </cell>
          <cell r="H216" t="str">
            <v>mec</v>
          </cell>
          <cell r="I216">
            <v>1</v>
          </cell>
          <cell r="J216" t="str">
            <v>low and middle</v>
          </cell>
          <cell r="K216" t="str">
            <v>females</v>
          </cell>
          <cell r="L216" t="str">
            <v>1995-2000</v>
          </cell>
          <cell r="M216">
            <v>1047.1890000000001</v>
          </cell>
          <cell r="N216">
            <v>633.95399999999995</v>
          </cell>
          <cell r="O216">
            <v>58.926000000000002</v>
          </cell>
          <cell r="P216">
            <v>78.078000000000003</v>
          </cell>
          <cell r="Q216">
            <v>61.811000000000007</v>
          </cell>
          <cell r="R216">
            <v>61.242000000000004</v>
          </cell>
          <cell r="S216">
            <v>62.536999999999999</v>
          </cell>
          <cell r="T216">
            <v>90.641000000000005</v>
          </cell>
        </row>
        <row r="217">
          <cell r="A217">
            <v>143</v>
          </cell>
          <cell r="B217">
            <v>8</v>
          </cell>
          <cell r="C217" t="str">
            <v>Albania</v>
          </cell>
          <cell r="D217">
            <v>0</v>
          </cell>
          <cell r="E217">
            <v>4</v>
          </cell>
          <cell r="F217" t="str">
            <v>Euro</v>
          </cell>
          <cell r="G217">
            <v>2</v>
          </cell>
          <cell r="H217" t="str">
            <v>fse</v>
          </cell>
          <cell r="I217">
            <v>1</v>
          </cell>
          <cell r="J217" t="str">
            <v>low and middle</v>
          </cell>
          <cell r="K217" t="str">
            <v>females</v>
          </cell>
          <cell r="L217" t="str">
            <v>1995-2000</v>
          </cell>
          <cell r="M217">
            <v>38.027000000000001</v>
          </cell>
          <cell r="N217">
            <v>6.0140000000000002</v>
          </cell>
          <cell r="O217">
            <v>0.71100000000000008</v>
          </cell>
          <cell r="P217">
            <v>0.93300000000000005</v>
          </cell>
          <cell r="Q217">
            <v>1.542</v>
          </cell>
          <cell r="R217">
            <v>2.7359999999999998</v>
          </cell>
          <cell r="S217">
            <v>4.5139999999999993</v>
          </cell>
          <cell r="T217">
            <v>21.576999999999998</v>
          </cell>
        </row>
        <row r="218">
          <cell r="A218">
            <v>34</v>
          </cell>
          <cell r="B218">
            <v>12</v>
          </cell>
          <cell r="C218" t="str">
            <v>Algeria</v>
          </cell>
          <cell r="D218">
            <v>0</v>
          </cell>
          <cell r="E218">
            <v>1</v>
          </cell>
          <cell r="F218" t="str">
            <v>Afro</v>
          </cell>
          <cell r="G218">
            <v>8</v>
          </cell>
          <cell r="H218" t="str">
            <v>mec</v>
          </cell>
          <cell r="I218">
            <v>1</v>
          </cell>
          <cell r="J218" t="str">
            <v>low and middle</v>
          </cell>
          <cell r="K218" t="str">
            <v>females</v>
          </cell>
          <cell r="L218" t="str">
            <v>1995-2000</v>
          </cell>
          <cell r="M218">
            <v>385.00900000000001</v>
          </cell>
          <cell r="N218">
            <v>96.694999999999993</v>
          </cell>
          <cell r="O218">
            <v>11.288</v>
          </cell>
          <cell r="P218">
            <v>19.491</v>
          </cell>
          <cell r="Q218">
            <v>24.192</v>
          </cell>
          <cell r="R218">
            <v>33.774999999999999</v>
          </cell>
          <cell r="S218">
            <v>51.712000000000003</v>
          </cell>
          <cell r="T218">
            <v>147.85599999999999</v>
          </cell>
        </row>
        <row r="219">
          <cell r="A219">
            <v>25</v>
          </cell>
          <cell r="B219">
            <v>24</v>
          </cell>
          <cell r="C219" t="str">
            <v>Angola</v>
          </cell>
          <cell r="D219">
            <v>0</v>
          </cell>
          <cell r="E219">
            <v>1</v>
          </cell>
          <cell r="F219" t="str">
            <v>Afro</v>
          </cell>
          <cell r="G219">
            <v>6</v>
          </cell>
          <cell r="H219" t="str">
            <v>ssa</v>
          </cell>
          <cell r="I219">
            <v>1</v>
          </cell>
          <cell r="J219" t="str">
            <v>low and middle</v>
          </cell>
          <cell r="K219" t="str">
            <v>females</v>
          </cell>
          <cell r="L219" t="str">
            <v>1995-2000</v>
          </cell>
          <cell r="M219">
            <v>534.51499999999999</v>
          </cell>
          <cell r="N219">
            <v>281.101</v>
          </cell>
          <cell r="O219">
            <v>51.77</v>
          </cell>
          <cell r="P219">
            <v>43.082000000000001</v>
          </cell>
          <cell r="Q219">
            <v>37.558</v>
          </cell>
          <cell r="R219">
            <v>35.257000000000005</v>
          </cell>
          <cell r="S219">
            <v>32.622</v>
          </cell>
          <cell r="T219">
            <v>53.125</v>
          </cell>
        </row>
        <row r="220">
          <cell r="A220">
            <v>102</v>
          </cell>
          <cell r="B220">
            <v>31</v>
          </cell>
          <cell r="C220" t="str">
            <v>Azerbaijan</v>
          </cell>
          <cell r="D220">
            <v>0</v>
          </cell>
          <cell r="E220">
            <v>4</v>
          </cell>
          <cell r="F220" t="str">
            <v>Euro</v>
          </cell>
          <cell r="G220">
            <v>8</v>
          </cell>
          <cell r="H220" t="str">
            <v>mec</v>
          </cell>
          <cell r="I220">
            <v>1</v>
          </cell>
          <cell r="J220" t="str">
            <v>low and middle</v>
          </cell>
          <cell r="K220" t="str">
            <v>females</v>
          </cell>
          <cell r="L220" t="str">
            <v>1995-2000</v>
          </cell>
          <cell r="M220">
            <v>116.29</v>
          </cell>
          <cell r="N220">
            <v>13.992000000000001</v>
          </cell>
          <cell r="O220">
            <v>2.0609999999999999</v>
          </cell>
          <cell r="P220">
            <v>2.9480000000000004</v>
          </cell>
          <cell r="Q220">
            <v>6.5679999999999996</v>
          </cell>
          <cell r="R220">
            <v>11.564</v>
          </cell>
          <cell r="S220">
            <v>21.798000000000002</v>
          </cell>
          <cell r="T220">
            <v>57.358999999999995</v>
          </cell>
        </row>
        <row r="221">
          <cell r="A221">
            <v>185</v>
          </cell>
          <cell r="B221">
            <v>32</v>
          </cell>
          <cell r="C221" t="str">
            <v>Argentina</v>
          </cell>
          <cell r="D221">
            <v>0</v>
          </cell>
          <cell r="E221">
            <v>2</v>
          </cell>
          <cell r="F221" t="str">
            <v>Amro</v>
          </cell>
          <cell r="G221">
            <v>7</v>
          </cell>
          <cell r="H221" t="str">
            <v>lac</v>
          </cell>
          <cell r="I221">
            <v>1</v>
          </cell>
          <cell r="J221" t="str">
            <v>low and middle</v>
          </cell>
          <cell r="K221" t="str">
            <v>females</v>
          </cell>
          <cell r="L221" t="str">
            <v>1995-2000</v>
          </cell>
          <cell r="M221">
            <v>657.01099999999997</v>
          </cell>
          <cell r="N221">
            <v>39.414999999999999</v>
          </cell>
          <cell r="O221">
            <v>3.964</v>
          </cell>
          <cell r="P221">
            <v>12.241999999999999</v>
          </cell>
          <cell r="Q221">
            <v>24.704000000000001</v>
          </cell>
          <cell r="R221">
            <v>58.838999999999999</v>
          </cell>
          <cell r="S221">
            <v>83.915000000000006</v>
          </cell>
          <cell r="T221">
            <v>433.93200000000002</v>
          </cell>
        </row>
        <row r="222">
          <cell r="A222">
            <v>202</v>
          </cell>
          <cell r="B222">
            <v>36</v>
          </cell>
          <cell r="C222" t="str">
            <v>Australia (13)</v>
          </cell>
          <cell r="D222">
            <v>0</v>
          </cell>
          <cell r="E222">
            <v>6</v>
          </cell>
          <cell r="F222" t="str">
            <v>Wpro</v>
          </cell>
          <cell r="G222">
            <v>1</v>
          </cell>
          <cell r="H222" t="str">
            <v>eme</v>
          </cell>
          <cell r="I222">
            <v>4</v>
          </cell>
          <cell r="J222" t="str">
            <v>high</v>
          </cell>
          <cell r="K222" t="str">
            <v>females</v>
          </cell>
          <cell r="L222" t="str">
            <v>1995-2000</v>
          </cell>
          <cell r="M222">
            <v>333.61700000000002</v>
          </cell>
          <cell r="N222">
            <v>3.7240000000000002</v>
          </cell>
          <cell r="O222">
            <v>0.80600000000000005</v>
          </cell>
          <cell r="P222">
            <v>3.222</v>
          </cell>
          <cell r="Q222">
            <v>7.7420000000000009</v>
          </cell>
          <cell r="R222">
            <v>21.591999999999999</v>
          </cell>
          <cell r="S222">
            <v>32.203000000000003</v>
          </cell>
          <cell r="T222">
            <v>264.32800000000003</v>
          </cell>
        </row>
        <row r="223">
          <cell r="A223">
            <v>155</v>
          </cell>
          <cell r="B223">
            <v>40</v>
          </cell>
          <cell r="C223" t="str">
            <v>Austria</v>
          </cell>
          <cell r="D223">
            <v>0</v>
          </cell>
          <cell r="E223">
            <v>4</v>
          </cell>
          <cell r="F223" t="str">
            <v>Euro</v>
          </cell>
          <cell r="G223">
            <v>1</v>
          </cell>
          <cell r="H223" t="str">
            <v>eme</v>
          </cell>
          <cell r="I223">
            <v>4</v>
          </cell>
          <cell r="J223" t="str">
            <v>high</v>
          </cell>
          <cell r="K223" t="str">
            <v>females</v>
          </cell>
          <cell r="L223" t="str">
            <v>1995-2000</v>
          </cell>
          <cell r="M223">
            <v>214.83199999999999</v>
          </cell>
          <cell r="N223">
            <v>1.3640000000000001</v>
          </cell>
          <cell r="O223">
            <v>0.22700000000000001</v>
          </cell>
          <cell r="P223">
            <v>1.2030000000000001</v>
          </cell>
          <cell r="Q223">
            <v>3.843</v>
          </cell>
          <cell r="R223">
            <v>11.786999999999999</v>
          </cell>
          <cell r="S223">
            <v>18.786000000000001</v>
          </cell>
          <cell r="T223">
            <v>177.62200000000004</v>
          </cell>
        </row>
        <row r="224">
          <cell r="A224">
            <v>164</v>
          </cell>
          <cell r="B224">
            <v>44</v>
          </cell>
          <cell r="C224" t="str">
            <v>Bahamas</v>
          </cell>
          <cell r="D224">
            <v>0</v>
          </cell>
          <cell r="E224">
            <v>2</v>
          </cell>
          <cell r="F224" t="str">
            <v>Amro</v>
          </cell>
          <cell r="G224">
            <v>7</v>
          </cell>
          <cell r="H224" t="str">
            <v>lac</v>
          </cell>
          <cell r="I224">
            <v>4</v>
          </cell>
          <cell r="J224" t="str">
            <v>high</v>
          </cell>
          <cell r="K224" t="str">
            <v>females</v>
          </cell>
          <cell r="L224" t="str">
            <v>1995-2000</v>
          </cell>
          <cell r="M224">
            <v>3.1309999999999998</v>
          </cell>
          <cell r="N224">
            <v>0.25</v>
          </cell>
          <cell r="O224">
            <v>2.3E-2</v>
          </cell>
          <cell r="P224">
            <v>0.121</v>
          </cell>
          <cell r="Q224">
            <v>0.32100000000000001</v>
          </cell>
          <cell r="R224">
            <v>0.45900000000000002</v>
          </cell>
          <cell r="S224">
            <v>0.45299999999999996</v>
          </cell>
          <cell r="T224">
            <v>1.5039999999999998</v>
          </cell>
        </row>
        <row r="225">
          <cell r="A225">
            <v>103</v>
          </cell>
          <cell r="B225">
            <v>48</v>
          </cell>
          <cell r="C225" t="str">
            <v>Bahrain</v>
          </cell>
          <cell r="D225">
            <v>0</v>
          </cell>
          <cell r="E225">
            <v>3</v>
          </cell>
          <cell r="F225" t="str">
            <v>Emro</v>
          </cell>
          <cell r="G225">
            <v>8</v>
          </cell>
          <cell r="H225" t="str">
            <v>mec</v>
          </cell>
          <cell r="I225">
            <v>1</v>
          </cell>
          <cell r="J225" t="str">
            <v>low and middle</v>
          </cell>
          <cell r="K225" t="str">
            <v>females</v>
          </cell>
          <cell r="L225" t="str">
            <v>1995-2000</v>
          </cell>
          <cell r="M225">
            <v>3.6789999999999998</v>
          </cell>
          <cell r="N225">
            <v>0.505</v>
          </cell>
          <cell r="O225">
            <v>5.5E-2</v>
          </cell>
          <cell r="P225">
            <v>0.14699999999999999</v>
          </cell>
          <cell r="Q225">
            <v>0.373</v>
          </cell>
          <cell r="R225">
            <v>0.51600000000000001</v>
          </cell>
          <cell r="S225">
            <v>0.60499999999999998</v>
          </cell>
          <cell r="T225">
            <v>1.4780000000000002</v>
          </cell>
        </row>
        <row r="226">
          <cell r="A226">
            <v>75</v>
          </cell>
          <cell r="B226">
            <v>50</v>
          </cell>
          <cell r="C226" t="str">
            <v>Bangladesh</v>
          </cell>
          <cell r="D226">
            <v>0</v>
          </cell>
          <cell r="E226">
            <v>5</v>
          </cell>
          <cell r="F226" t="str">
            <v>Searo</v>
          </cell>
          <cell r="G226">
            <v>5</v>
          </cell>
          <cell r="H226" t="str">
            <v>oai</v>
          </cell>
          <cell r="I226">
            <v>1</v>
          </cell>
          <cell r="J226" t="str">
            <v>low and middle</v>
          </cell>
          <cell r="K226" t="str">
            <v>females</v>
          </cell>
          <cell r="L226" t="str">
            <v>1995-2000</v>
          </cell>
          <cell r="M226">
            <v>2909.57</v>
          </cell>
          <cell r="N226">
            <v>954.59</v>
          </cell>
          <cell r="O226">
            <v>166.54400000000001</v>
          </cell>
          <cell r="P226">
            <v>335.584</v>
          </cell>
          <cell r="Q226">
            <v>298.22500000000002</v>
          </cell>
          <cell r="R226">
            <v>310.57399999999996</v>
          </cell>
          <cell r="S226">
            <v>278.98899999999998</v>
          </cell>
          <cell r="T226">
            <v>565.06399999999996</v>
          </cell>
        </row>
        <row r="227">
          <cell r="A227">
            <v>101</v>
          </cell>
          <cell r="B227">
            <v>51</v>
          </cell>
          <cell r="C227" t="str">
            <v>Armenia</v>
          </cell>
          <cell r="D227">
            <v>0</v>
          </cell>
          <cell r="E227">
            <v>4</v>
          </cell>
          <cell r="F227" t="str">
            <v>Euro</v>
          </cell>
          <cell r="G227">
            <v>8</v>
          </cell>
          <cell r="H227" t="str">
            <v>mec</v>
          </cell>
          <cell r="I227">
            <v>1</v>
          </cell>
          <cell r="J227" t="str">
            <v>low and middle</v>
          </cell>
          <cell r="K227" t="str">
            <v>females</v>
          </cell>
          <cell r="L227" t="str">
            <v>1995-2000</v>
          </cell>
          <cell r="M227">
            <v>63.762</v>
          </cell>
          <cell r="N227">
            <v>3.556</v>
          </cell>
          <cell r="O227">
            <v>0.52600000000000002</v>
          </cell>
          <cell r="P227">
            <v>1.2949999999999999</v>
          </cell>
          <cell r="Q227">
            <v>3.8970000000000002</v>
          </cell>
          <cell r="R227">
            <v>6.649</v>
          </cell>
          <cell r="S227">
            <v>13.208</v>
          </cell>
          <cell r="T227">
            <v>34.631</v>
          </cell>
        </row>
        <row r="228">
          <cell r="A228">
            <v>165</v>
          </cell>
          <cell r="B228">
            <v>52</v>
          </cell>
          <cell r="C228" t="str">
            <v>Barbados</v>
          </cell>
          <cell r="D228">
            <v>0</v>
          </cell>
          <cell r="E228">
            <v>2</v>
          </cell>
          <cell r="F228" t="str">
            <v>Amro</v>
          </cell>
          <cell r="G228">
            <v>7</v>
          </cell>
          <cell r="H228" t="str">
            <v>lac</v>
          </cell>
          <cell r="I228">
            <v>1</v>
          </cell>
          <cell r="J228" t="str">
            <v>low and middle</v>
          </cell>
          <cell r="K228" t="str">
            <v>females</v>
          </cell>
          <cell r="L228" t="str">
            <v>1995-2000</v>
          </cell>
          <cell r="M228">
            <v>5.8360000000000003</v>
          </cell>
          <cell r="N228">
            <v>0.124</v>
          </cell>
          <cell r="O228">
            <v>1.4E-2</v>
          </cell>
          <cell r="P228">
            <v>5.5E-2</v>
          </cell>
          <cell r="Q228">
            <v>0.184</v>
          </cell>
          <cell r="R228">
            <v>0.36099999999999999</v>
          </cell>
          <cell r="S228">
            <v>0.57199999999999995</v>
          </cell>
          <cell r="T228">
            <v>4.5259999999999998</v>
          </cell>
        </row>
        <row r="229">
          <cell r="A229">
            <v>156</v>
          </cell>
          <cell r="B229">
            <v>56</v>
          </cell>
          <cell r="C229" t="str">
            <v>Belgium</v>
          </cell>
          <cell r="D229">
            <v>0</v>
          </cell>
          <cell r="E229">
            <v>4</v>
          </cell>
          <cell r="F229" t="str">
            <v>Euro</v>
          </cell>
          <cell r="G229">
            <v>1</v>
          </cell>
          <cell r="H229" t="str">
            <v>eme</v>
          </cell>
          <cell r="I229">
            <v>4</v>
          </cell>
          <cell r="J229" t="str">
            <v>high</v>
          </cell>
          <cell r="K229" t="str">
            <v>females</v>
          </cell>
          <cell r="L229" t="str">
            <v>1995-2000</v>
          </cell>
          <cell r="M229">
            <v>258.84899999999999</v>
          </cell>
          <cell r="N229">
            <v>2.0379999999999998</v>
          </cell>
          <cell r="O229">
            <v>0.38600000000000001</v>
          </cell>
          <cell r="P229">
            <v>1.6559999999999999</v>
          </cell>
          <cell r="Q229">
            <v>5.181</v>
          </cell>
          <cell r="R229">
            <v>14.11</v>
          </cell>
          <cell r="S229">
            <v>26.440999999999999</v>
          </cell>
          <cell r="T229">
            <v>209.03699999999995</v>
          </cell>
        </row>
        <row r="230">
          <cell r="A230">
            <v>76</v>
          </cell>
          <cell r="B230">
            <v>64</v>
          </cell>
          <cell r="C230" t="str">
            <v>Bhutan</v>
          </cell>
          <cell r="D230">
            <v>0</v>
          </cell>
          <cell r="E230">
            <v>5</v>
          </cell>
          <cell r="F230" t="str">
            <v>Searo</v>
          </cell>
          <cell r="G230">
            <v>5</v>
          </cell>
          <cell r="H230" t="str">
            <v>oai</v>
          </cell>
          <cell r="I230">
            <v>1</v>
          </cell>
          <cell r="J230" t="str">
            <v>low and middle</v>
          </cell>
          <cell r="K230" t="str">
            <v>females</v>
          </cell>
          <cell r="L230" t="str">
            <v>1995-2000</v>
          </cell>
          <cell r="M230">
            <v>46.281999999999996</v>
          </cell>
          <cell r="N230">
            <v>17.006</v>
          </cell>
          <cell r="O230">
            <v>3.129</v>
          </cell>
          <cell r="P230">
            <v>3.621</v>
          </cell>
          <cell r="Q230">
            <v>3.6289999999999996</v>
          </cell>
          <cell r="R230">
            <v>4.3010000000000002</v>
          </cell>
          <cell r="S230">
            <v>4.6660000000000004</v>
          </cell>
          <cell r="T230">
            <v>9.93</v>
          </cell>
        </row>
        <row r="231">
          <cell r="A231">
            <v>186</v>
          </cell>
          <cell r="B231">
            <v>68</v>
          </cell>
          <cell r="C231" t="str">
            <v>Bolivia</v>
          </cell>
          <cell r="D231">
            <v>0</v>
          </cell>
          <cell r="E231">
            <v>2</v>
          </cell>
          <cell r="F231" t="str">
            <v>Amro</v>
          </cell>
          <cell r="G231">
            <v>7</v>
          </cell>
          <cell r="H231" t="str">
            <v>lac</v>
          </cell>
          <cell r="I231">
            <v>1</v>
          </cell>
          <cell r="J231" t="str">
            <v>low and middle</v>
          </cell>
          <cell r="K231" t="str">
            <v>females</v>
          </cell>
          <cell r="L231" t="str">
            <v>1995-2000</v>
          </cell>
          <cell r="M231">
            <v>170.453</v>
          </cell>
          <cell r="N231">
            <v>53.981000000000002</v>
          </cell>
          <cell r="O231">
            <v>10.217000000000001</v>
          </cell>
          <cell r="P231">
            <v>14.181000000000001</v>
          </cell>
          <cell r="Q231">
            <v>13.941000000000001</v>
          </cell>
          <cell r="R231">
            <v>18.221</v>
          </cell>
          <cell r="S231">
            <v>18.875</v>
          </cell>
          <cell r="T231">
            <v>41.036999999999992</v>
          </cell>
        </row>
        <row r="232">
          <cell r="A232">
            <v>144</v>
          </cell>
          <cell r="B232">
            <v>70</v>
          </cell>
          <cell r="C232" t="str">
            <v>Bosnia and Herzegovina</v>
          </cell>
          <cell r="D232">
            <v>0</v>
          </cell>
          <cell r="E232">
            <v>4</v>
          </cell>
          <cell r="F232" t="str">
            <v>Euro</v>
          </cell>
          <cell r="G232">
            <v>2</v>
          </cell>
          <cell r="H232" t="str">
            <v>fse</v>
          </cell>
          <cell r="I232">
            <v>1</v>
          </cell>
          <cell r="J232" t="str">
            <v>low and middle</v>
          </cell>
          <cell r="K232" t="str">
            <v>females</v>
          </cell>
          <cell r="L232" t="str">
            <v>1995-2000</v>
          </cell>
          <cell r="M232">
            <v>65.045000000000002</v>
          </cell>
          <cell r="N232">
            <v>1.4990000000000001</v>
          </cell>
          <cell r="O232">
            <v>0.26600000000000001</v>
          </cell>
          <cell r="P232">
            <v>0.82</v>
          </cell>
          <cell r="Q232">
            <v>2.4130000000000003</v>
          </cell>
          <cell r="R232">
            <v>7.2319999999999993</v>
          </cell>
          <cell r="S232">
            <v>14.698</v>
          </cell>
          <cell r="T232">
            <v>38.117000000000004</v>
          </cell>
        </row>
        <row r="233">
          <cell r="A233">
            <v>42</v>
          </cell>
          <cell r="B233">
            <v>72</v>
          </cell>
          <cell r="C233" t="str">
            <v>Botswana</v>
          </cell>
          <cell r="D233">
            <v>0</v>
          </cell>
          <cell r="E233">
            <v>1</v>
          </cell>
          <cell r="F233" t="str">
            <v>Afro</v>
          </cell>
          <cell r="G233">
            <v>6</v>
          </cell>
          <cell r="H233" t="str">
            <v>ssa</v>
          </cell>
          <cell r="I233">
            <v>1</v>
          </cell>
          <cell r="J233" t="str">
            <v>low and middle</v>
          </cell>
          <cell r="K233" t="str">
            <v>females</v>
          </cell>
          <cell r="L233" t="str">
            <v>1995-2000</v>
          </cell>
          <cell r="M233">
            <v>58.597000000000001</v>
          </cell>
          <cell r="N233">
            <v>12.802</v>
          </cell>
          <cell r="O233">
            <v>2.1559999999999997</v>
          </cell>
          <cell r="P233">
            <v>7.0590000000000002</v>
          </cell>
          <cell r="Q233">
            <v>14.411999999999999</v>
          </cell>
          <cell r="R233">
            <v>10.816000000000001</v>
          </cell>
          <cell r="S233">
            <v>4.66</v>
          </cell>
          <cell r="T233">
            <v>6.6920000000000002</v>
          </cell>
        </row>
        <row r="234">
          <cell r="A234">
            <v>187</v>
          </cell>
          <cell r="B234">
            <v>76</v>
          </cell>
          <cell r="C234" t="str">
            <v>Brazil</v>
          </cell>
          <cell r="D234">
            <v>0</v>
          </cell>
          <cell r="E234">
            <v>2</v>
          </cell>
          <cell r="F234" t="str">
            <v>Amro</v>
          </cell>
          <cell r="G234">
            <v>7</v>
          </cell>
          <cell r="H234" t="str">
            <v>lac</v>
          </cell>
          <cell r="I234">
            <v>1</v>
          </cell>
          <cell r="J234" t="str">
            <v>low and middle</v>
          </cell>
          <cell r="K234" t="str">
            <v>females</v>
          </cell>
          <cell r="L234" t="str">
            <v>1995-2000</v>
          </cell>
          <cell r="M234">
            <v>2485.038</v>
          </cell>
          <cell r="N234">
            <v>339.50900000000001</v>
          </cell>
          <cell r="O234">
            <v>43.043999999999997</v>
          </cell>
          <cell r="P234">
            <v>113.251</v>
          </cell>
          <cell r="Q234">
            <v>233.58600000000001</v>
          </cell>
          <cell r="R234">
            <v>375.85199999999998</v>
          </cell>
          <cell r="S234">
            <v>377.47300000000001</v>
          </cell>
          <cell r="T234">
            <v>1002.3230000000001</v>
          </cell>
        </row>
        <row r="235">
          <cell r="A235">
            <v>176</v>
          </cell>
          <cell r="B235">
            <v>84</v>
          </cell>
          <cell r="C235" t="str">
            <v>Belize</v>
          </cell>
          <cell r="D235">
            <v>0</v>
          </cell>
          <cell r="E235">
            <v>2</v>
          </cell>
          <cell r="F235" t="str">
            <v>Amro</v>
          </cell>
          <cell r="G235">
            <v>7</v>
          </cell>
          <cell r="H235" t="str">
            <v>lac</v>
          </cell>
          <cell r="I235">
            <v>1</v>
          </cell>
          <cell r="J235" t="str">
            <v>low and middle</v>
          </cell>
          <cell r="K235" t="str">
            <v>females</v>
          </cell>
          <cell r="L235" t="str">
            <v>1995-2000</v>
          </cell>
          <cell r="M235">
            <v>2.238</v>
          </cell>
          <cell r="N235">
            <v>0.63500000000000001</v>
          </cell>
          <cell r="O235">
            <v>5.2000000000000005E-2</v>
          </cell>
          <cell r="P235">
            <v>7.4999999999999997E-2</v>
          </cell>
          <cell r="Q235">
            <v>0.10600000000000001</v>
          </cell>
          <cell r="R235">
            <v>0.14699999999999999</v>
          </cell>
          <cell r="S235">
            <v>0.25</v>
          </cell>
          <cell r="T235">
            <v>0.97299999999999998</v>
          </cell>
        </row>
        <row r="236">
          <cell r="A236">
            <v>208</v>
          </cell>
          <cell r="B236">
            <v>90</v>
          </cell>
          <cell r="C236" t="str">
            <v>Solomon Islands</v>
          </cell>
          <cell r="D236">
            <v>0</v>
          </cell>
          <cell r="E236">
            <v>6</v>
          </cell>
          <cell r="F236" t="str">
            <v>Wpro</v>
          </cell>
          <cell r="G236">
            <v>5</v>
          </cell>
          <cell r="H236" t="str">
            <v>oai</v>
          </cell>
          <cell r="I236">
            <v>1</v>
          </cell>
          <cell r="J236" t="str">
            <v>low and middle</v>
          </cell>
          <cell r="K236" t="str">
            <v>females</v>
          </cell>
          <cell r="L236" t="str">
            <v>1995-2000</v>
          </cell>
          <cell r="M236">
            <v>3.359</v>
          </cell>
          <cell r="N236">
            <v>0.77</v>
          </cell>
          <cell r="O236">
            <v>7.5999999999999998E-2</v>
          </cell>
          <cell r="P236">
            <v>0.17099999999999999</v>
          </cell>
          <cell r="Q236">
            <v>0.221</v>
          </cell>
          <cell r="R236">
            <v>0.42</v>
          </cell>
          <cell r="S236">
            <v>0.51200000000000001</v>
          </cell>
          <cell r="T236">
            <v>1.1889999999999998</v>
          </cell>
        </row>
        <row r="237">
          <cell r="A237">
            <v>89</v>
          </cell>
          <cell r="B237">
            <v>96</v>
          </cell>
          <cell r="C237" t="str">
            <v>Brunei Darussalam</v>
          </cell>
          <cell r="D237">
            <v>0</v>
          </cell>
          <cell r="E237">
            <v>6</v>
          </cell>
          <cell r="F237" t="str">
            <v>Wpro</v>
          </cell>
          <cell r="G237">
            <v>5</v>
          </cell>
          <cell r="H237" t="str">
            <v>oai</v>
          </cell>
          <cell r="I237">
            <v>4</v>
          </cell>
          <cell r="J237" t="str">
            <v>high</v>
          </cell>
          <cell r="K237" t="str">
            <v>females</v>
          </cell>
          <cell r="L237" t="str">
            <v>1995-2000</v>
          </cell>
          <cell r="M237">
            <v>1.8260000000000001</v>
          </cell>
          <cell r="N237">
            <v>0.19</v>
          </cell>
          <cell r="O237">
            <v>3.1E-2</v>
          </cell>
          <cell r="P237">
            <v>4.1000000000000002E-2</v>
          </cell>
          <cell r="Q237">
            <v>0.11699999999999999</v>
          </cell>
          <cell r="R237">
            <v>0.24200000000000002</v>
          </cell>
          <cell r="S237">
            <v>0.30900000000000005</v>
          </cell>
          <cell r="T237">
            <v>0.89600000000000002</v>
          </cell>
        </row>
        <row r="238">
          <cell r="A238">
            <v>122</v>
          </cell>
          <cell r="B238">
            <v>100</v>
          </cell>
          <cell r="C238" t="str">
            <v>Bulgaria</v>
          </cell>
          <cell r="D238">
            <v>0</v>
          </cell>
          <cell r="E238">
            <v>4</v>
          </cell>
          <cell r="F238" t="str">
            <v>Euro</v>
          </cell>
          <cell r="G238">
            <v>2</v>
          </cell>
          <cell r="H238" t="str">
            <v>fse</v>
          </cell>
          <cell r="I238">
            <v>1</v>
          </cell>
          <cell r="J238" t="str">
            <v>low and middle</v>
          </cell>
          <cell r="K238" t="str">
            <v>females</v>
          </cell>
          <cell r="L238" t="str">
            <v>1995-2000</v>
          </cell>
          <cell r="M238">
            <v>259.28800000000001</v>
          </cell>
          <cell r="N238">
            <v>3.03</v>
          </cell>
          <cell r="O238">
            <v>0.81699999999999995</v>
          </cell>
          <cell r="P238">
            <v>2.4489999999999998</v>
          </cell>
          <cell r="Q238">
            <v>5.9889999999999999</v>
          </cell>
          <cell r="R238">
            <v>20.375</v>
          </cell>
          <cell r="S238">
            <v>42.655000000000001</v>
          </cell>
          <cell r="T238">
            <v>183.97300000000001</v>
          </cell>
        </row>
        <row r="239">
          <cell r="A239">
            <v>95</v>
          </cell>
          <cell r="B239">
            <v>104</v>
          </cell>
          <cell r="C239" t="str">
            <v>Myanmar</v>
          </cell>
          <cell r="D239">
            <v>0</v>
          </cell>
          <cell r="E239">
            <v>5</v>
          </cell>
          <cell r="F239" t="str">
            <v>Searo</v>
          </cell>
          <cell r="G239">
            <v>5</v>
          </cell>
          <cell r="H239" t="str">
            <v>oai</v>
          </cell>
          <cell r="I239">
            <v>1</v>
          </cell>
          <cell r="J239" t="str">
            <v>low and middle</v>
          </cell>
          <cell r="K239" t="str">
            <v>females</v>
          </cell>
          <cell r="L239" t="str">
            <v>1995-2000</v>
          </cell>
          <cell r="M239">
            <v>982.90599999999995</v>
          </cell>
          <cell r="N239">
            <v>238.858</v>
          </cell>
          <cell r="O239">
            <v>38.843000000000004</v>
          </cell>
          <cell r="P239">
            <v>61.346000000000004</v>
          </cell>
          <cell r="Q239">
            <v>77.228999999999999</v>
          </cell>
          <cell r="R239">
            <v>120.99199999999999</v>
          </cell>
          <cell r="S239">
            <v>165.26300000000001</v>
          </cell>
          <cell r="T239">
            <v>280.375</v>
          </cell>
        </row>
        <row r="240">
          <cell r="A240">
            <v>7</v>
          </cell>
          <cell r="B240">
            <v>108</v>
          </cell>
          <cell r="C240" t="str">
            <v>Burundi</v>
          </cell>
          <cell r="D240">
            <v>0</v>
          </cell>
          <cell r="E240">
            <v>1</v>
          </cell>
          <cell r="F240" t="str">
            <v>Afro</v>
          </cell>
          <cell r="G240">
            <v>6</v>
          </cell>
          <cell r="H240" t="str">
            <v>ssa</v>
          </cell>
          <cell r="I240">
            <v>1</v>
          </cell>
          <cell r="J240" t="str">
            <v>low and middle</v>
          </cell>
          <cell r="K240" t="str">
            <v>females</v>
          </cell>
          <cell r="L240" t="str">
            <v>1995-2000</v>
          </cell>
          <cell r="M240">
            <v>316.65100000000001</v>
          </cell>
          <cell r="N240">
            <v>118.354</v>
          </cell>
          <cell r="O240">
            <v>32.872</v>
          </cell>
          <cell r="P240">
            <v>32.295999999999999</v>
          </cell>
          <cell r="Q240">
            <v>45.658000000000001</v>
          </cell>
          <cell r="R240">
            <v>33.037999999999997</v>
          </cell>
          <cell r="S240">
            <v>19.688000000000002</v>
          </cell>
          <cell r="T240">
            <v>34.744999999999997</v>
          </cell>
        </row>
        <row r="241">
          <cell r="A241">
            <v>121</v>
          </cell>
          <cell r="B241">
            <v>112</v>
          </cell>
          <cell r="C241" t="str">
            <v>Belarus</v>
          </cell>
          <cell r="D241">
            <v>0</v>
          </cell>
          <cell r="E241">
            <v>4</v>
          </cell>
          <cell r="F241" t="str">
            <v>Euro</v>
          </cell>
          <cell r="G241">
            <v>2</v>
          </cell>
          <cell r="H241" t="str">
            <v>fse</v>
          </cell>
          <cell r="I241">
            <v>1</v>
          </cell>
          <cell r="J241" t="str">
            <v>low and middle</v>
          </cell>
          <cell r="K241" t="str">
            <v>females</v>
          </cell>
          <cell r="L241" t="str">
            <v>1995-2000</v>
          </cell>
          <cell r="M241">
            <v>332.26499999999999</v>
          </cell>
          <cell r="N241">
            <v>5.0830000000000002</v>
          </cell>
          <cell r="O241">
            <v>1.2629999999999999</v>
          </cell>
          <cell r="P241">
            <v>3.7489999999999997</v>
          </cell>
          <cell r="Q241">
            <v>10.676</v>
          </cell>
          <cell r="R241">
            <v>28.933999999999997</v>
          </cell>
          <cell r="S241">
            <v>57.82</v>
          </cell>
          <cell r="T241">
            <v>224.74</v>
          </cell>
        </row>
        <row r="242">
          <cell r="A242">
            <v>90</v>
          </cell>
          <cell r="B242">
            <v>116</v>
          </cell>
          <cell r="C242" t="str">
            <v>Cambodia</v>
          </cell>
          <cell r="D242">
            <v>0</v>
          </cell>
          <cell r="E242">
            <v>6</v>
          </cell>
          <cell r="F242" t="str">
            <v>Wpro</v>
          </cell>
          <cell r="G242">
            <v>5</v>
          </cell>
          <cell r="H242" t="str">
            <v>oai</v>
          </cell>
          <cell r="I242">
            <v>1</v>
          </cell>
          <cell r="J242" t="str">
            <v>low and middle</v>
          </cell>
          <cell r="K242" t="str">
            <v>females</v>
          </cell>
          <cell r="L242" t="str">
            <v>1995-2000</v>
          </cell>
          <cell r="M242">
            <v>334.1</v>
          </cell>
          <cell r="N242">
            <v>116.86199999999999</v>
          </cell>
          <cell r="O242">
            <v>23.844999999999999</v>
          </cell>
          <cell r="P242">
            <v>28.951000000000001</v>
          </cell>
          <cell r="Q242">
            <v>39.085999999999999</v>
          </cell>
          <cell r="R242">
            <v>39.647000000000006</v>
          </cell>
          <cell r="S242">
            <v>34.067</v>
          </cell>
          <cell r="T242">
            <v>51.642000000000003</v>
          </cell>
        </row>
        <row r="243">
          <cell r="A243">
            <v>26</v>
          </cell>
          <cell r="B243">
            <v>120</v>
          </cell>
          <cell r="C243" t="str">
            <v>Cameroon</v>
          </cell>
          <cell r="D243">
            <v>0</v>
          </cell>
          <cell r="E243">
            <v>1</v>
          </cell>
          <cell r="F243" t="str">
            <v>Afro</v>
          </cell>
          <cell r="G243">
            <v>6</v>
          </cell>
          <cell r="H243" t="str">
            <v>ssa</v>
          </cell>
          <cell r="I243">
            <v>1</v>
          </cell>
          <cell r="J243" t="str">
            <v>low and middle</v>
          </cell>
          <cell r="K243" t="str">
            <v>females</v>
          </cell>
          <cell r="L243" t="str">
            <v>1995-2000</v>
          </cell>
          <cell r="M243">
            <v>424.48599999999999</v>
          </cell>
          <cell r="N243">
            <v>151.011</v>
          </cell>
          <cell r="O243">
            <v>33.51</v>
          </cell>
          <cell r="P243">
            <v>38.631999999999998</v>
          </cell>
          <cell r="Q243">
            <v>48.277000000000001</v>
          </cell>
          <cell r="R243">
            <v>45.282000000000004</v>
          </cell>
          <cell r="S243">
            <v>36.204999999999998</v>
          </cell>
          <cell r="T243">
            <v>71.569000000000017</v>
          </cell>
        </row>
        <row r="244">
          <cell r="A244">
            <v>198</v>
          </cell>
          <cell r="B244">
            <v>124</v>
          </cell>
          <cell r="C244" t="str">
            <v>Canada</v>
          </cell>
          <cell r="D244">
            <v>0</v>
          </cell>
          <cell r="E244">
            <v>2</v>
          </cell>
          <cell r="F244" t="str">
            <v>Amro</v>
          </cell>
          <cell r="G244">
            <v>1</v>
          </cell>
          <cell r="H244" t="str">
            <v>eme</v>
          </cell>
          <cell r="I244">
            <v>4</v>
          </cell>
          <cell r="J244" t="str">
            <v>high</v>
          </cell>
          <cell r="K244" t="str">
            <v>females</v>
          </cell>
          <cell r="L244" t="str">
            <v>1995-2000</v>
          </cell>
          <cell r="M244">
            <v>509</v>
          </cell>
          <cell r="N244">
            <v>5.66</v>
          </cell>
          <cell r="O244">
            <v>1.234</v>
          </cell>
          <cell r="P244">
            <v>4.9619999999999997</v>
          </cell>
          <cell r="Q244">
            <v>14.423999999999999</v>
          </cell>
          <cell r="R244">
            <v>39.758000000000003</v>
          </cell>
          <cell r="S244">
            <v>59.83</v>
          </cell>
          <cell r="T244">
            <v>383.13200000000001</v>
          </cell>
        </row>
        <row r="245">
          <cell r="A245">
            <v>50</v>
          </cell>
          <cell r="B245">
            <v>132</v>
          </cell>
          <cell r="C245" t="str">
            <v>Cape Verde</v>
          </cell>
          <cell r="D245">
            <v>0</v>
          </cell>
          <cell r="E245">
            <v>1</v>
          </cell>
          <cell r="F245" t="str">
            <v>Afro</v>
          </cell>
          <cell r="G245">
            <v>6</v>
          </cell>
          <cell r="H245" t="str">
            <v>ssa</v>
          </cell>
          <cell r="I245">
            <v>1</v>
          </cell>
          <cell r="J245" t="str">
            <v>low and middle</v>
          </cell>
          <cell r="K245" t="str">
            <v>females</v>
          </cell>
          <cell r="L245" t="str">
            <v>1995-2000</v>
          </cell>
          <cell r="M245">
            <v>6.556</v>
          </cell>
          <cell r="N245">
            <v>1.905</v>
          </cell>
          <cell r="O245">
            <v>0.10199999999999999</v>
          </cell>
          <cell r="P245">
            <v>0.23499999999999999</v>
          </cell>
          <cell r="Q245">
            <v>0.374</v>
          </cell>
          <cell r="R245">
            <v>0.42400000000000004</v>
          </cell>
          <cell r="S245">
            <v>0.91400000000000003</v>
          </cell>
          <cell r="T245">
            <v>2.6019999999999999</v>
          </cell>
        </row>
        <row r="246">
          <cell r="A246">
            <v>27</v>
          </cell>
          <cell r="B246">
            <v>140</v>
          </cell>
          <cell r="C246" t="str">
            <v>Central African Republic</v>
          </cell>
          <cell r="D246">
            <v>0</v>
          </cell>
          <cell r="E246">
            <v>1</v>
          </cell>
          <cell r="F246" t="str">
            <v>Afro</v>
          </cell>
          <cell r="G246">
            <v>6</v>
          </cell>
          <cell r="H246" t="str">
            <v>ssa</v>
          </cell>
          <cell r="I246">
            <v>1</v>
          </cell>
          <cell r="J246" t="str">
            <v>low and middle</v>
          </cell>
          <cell r="K246" t="str">
            <v>females</v>
          </cell>
          <cell r="L246" t="str">
            <v>1995-2000</v>
          </cell>
          <cell r="M246">
            <v>155.322</v>
          </cell>
          <cell r="N246">
            <v>46.704000000000001</v>
          </cell>
          <cell r="O246">
            <v>13.109</v>
          </cell>
          <cell r="P246">
            <v>15.963000000000001</v>
          </cell>
          <cell r="Q246">
            <v>24.152000000000001</v>
          </cell>
          <cell r="R246">
            <v>19.811</v>
          </cell>
          <cell r="S246">
            <v>12.875</v>
          </cell>
          <cell r="T246">
            <v>22.707999999999995</v>
          </cell>
        </row>
        <row r="247">
          <cell r="A247">
            <v>84</v>
          </cell>
          <cell r="B247">
            <v>144</v>
          </cell>
          <cell r="C247" t="str">
            <v>Sri Lanka</v>
          </cell>
          <cell r="D247">
            <v>0</v>
          </cell>
          <cell r="E247">
            <v>5</v>
          </cell>
          <cell r="F247" t="str">
            <v>Searo</v>
          </cell>
          <cell r="G247">
            <v>5</v>
          </cell>
          <cell r="H247" t="str">
            <v>oai</v>
          </cell>
          <cell r="I247">
            <v>1</v>
          </cell>
          <cell r="J247" t="str">
            <v>low and middle</v>
          </cell>
          <cell r="K247" t="str">
            <v>females</v>
          </cell>
          <cell r="L247" t="str">
            <v>1995-2000</v>
          </cell>
          <cell r="M247">
            <v>226.41399999999999</v>
          </cell>
          <cell r="N247">
            <v>16.010999999999999</v>
          </cell>
          <cell r="O247">
            <v>2.7760000000000002</v>
          </cell>
          <cell r="P247">
            <v>8.6280000000000001</v>
          </cell>
          <cell r="Q247">
            <v>13.286</v>
          </cell>
          <cell r="R247">
            <v>26.95</v>
          </cell>
          <cell r="S247">
            <v>38.685000000000002</v>
          </cell>
          <cell r="T247">
            <v>120.078</v>
          </cell>
        </row>
        <row r="248">
          <cell r="A248">
            <v>28</v>
          </cell>
          <cell r="B248">
            <v>148</v>
          </cell>
          <cell r="C248" t="str">
            <v>Chad</v>
          </cell>
          <cell r="D248">
            <v>0</v>
          </cell>
          <cell r="E248">
            <v>1</v>
          </cell>
          <cell r="F248" t="str">
            <v>Afro</v>
          </cell>
          <cell r="G248">
            <v>6</v>
          </cell>
          <cell r="H248" t="str">
            <v>ssa</v>
          </cell>
          <cell r="I248">
            <v>1</v>
          </cell>
          <cell r="J248" t="str">
            <v>low and middle</v>
          </cell>
          <cell r="K248" t="str">
            <v>females</v>
          </cell>
          <cell r="L248" t="str">
            <v>1995-2000</v>
          </cell>
          <cell r="M248">
            <v>305.51299999999998</v>
          </cell>
          <cell r="N248">
            <v>131.55199999999999</v>
          </cell>
          <cell r="O248">
            <v>31.872</v>
          </cell>
          <cell r="P248">
            <v>26.148000000000003</v>
          </cell>
          <cell r="Q248">
            <v>29.548999999999999</v>
          </cell>
          <cell r="R248">
            <v>26.463000000000001</v>
          </cell>
          <cell r="S248">
            <v>22.045000000000002</v>
          </cell>
          <cell r="T248">
            <v>37.884</v>
          </cell>
        </row>
        <row r="249">
          <cell r="A249">
            <v>188</v>
          </cell>
          <cell r="B249">
            <v>152</v>
          </cell>
          <cell r="C249" t="str">
            <v>Chile</v>
          </cell>
          <cell r="D249">
            <v>0</v>
          </cell>
          <cell r="E249">
            <v>2</v>
          </cell>
          <cell r="F249" t="str">
            <v>Amro</v>
          </cell>
          <cell r="G249">
            <v>7</v>
          </cell>
          <cell r="H249" t="str">
            <v>lac</v>
          </cell>
          <cell r="I249">
            <v>1</v>
          </cell>
          <cell r="J249" t="str">
            <v>low and middle</v>
          </cell>
          <cell r="K249" t="str">
            <v>females</v>
          </cell>
          <cell r="L249" t="str">
            <v>1995-2000</v>
          </cell>
          <cell r="M249">
            <v>192.56700000000001</v>
          </cell>
          <cell r="N249">
            <v>9.9380000000000006</v>
          </cell>
          <cell r="O249">
            <v>1.4590000000000001</v>
          </cell>
          <cell r="P249">
            <v>3.7280000000000002</v>
          </cell>
          <cell r="Q249">
            <v>9.1169999999999991</v>
          </cell>
          <cell r="R249">
            <v>21.646000000000001</v>
          </cell>
          <cell r="S249">
            <v>28.902000000000001</v>
          </cell>
          <cell r="T249">
            <v>117.77699999999999</v>
          </cell>
        </row>
        <row r="250">
          <cell r="A250">
            <v>66</v>
          </cell>
          <cell r="B250">
            <v>156</v>
          </cell>
          <cell r="C250" t="str">
            <v>China (5)</v>
          </cell>
          <cell r="D250">
            <v>0</v>
          </cell>
          <cell r="E250">
            <v>6</v>
          </cell>
          <cell r="F250" t="str">
            <v>Wpro</v>
          </cell>
          <cell r="G250">
            <v>4</v>
          </cell>
          <cell r="H250" t="str">
            <v>chn</v>
          </cell>
          <cell r="I250">
            <v>5</v>
          </cell>
          <cell r="J250" t="str">
            <v>chn</v>
          </cell>
          <cell r="K250" t="str">
            <v>females</v>
          </cell>
          <cell r="L250" t="str">
            <v>1995-2000</v>
          </cell>
          <cell r="M250">
            <v>19110.344000000001</v>
          </cell>
          <cell r="N250">
            <v>2598.67</v>
          </cell>
          <cell r="O250">
            <v>186.881</v>
          </cell>
          <cell r="P250">
            <v>547.01300000000003</v>
          </cell>
          <cell r="Q250">
            <v>913.26200000000006</v>
          </cell>
          <cell r="R250">
            <v>1978.7529999999997</v>
          </cell>
          <cell r="S250">
            <v>3115.5910000000003</v>
          </cell>
          <cell r="T250">
            <v>9770.1740000000009</v>
          </cell>
        </row>
        <row r="251">
          <cell r="A251">
            <v>189</v>
          </cell>
          <cell r="B251">
            <v>170</v>
          </cell>
          <cell r="C251" t="str">
            <v>Colombia</v>
          </cell>
          <cell r="D251">
            <v>0</v>
          </cell>
          <cell r="E251">
            <v>2</v>
          </cell>
          <cell r="F251" t="str">
            <v>Amro</v>
          </cell>
          <cell r="G251">
            <v>7</v>
          </cell>
          <cell r="H251" t="str">
            <v>lac</v>
          </cell>
          <cell r="I251">
            <v>1</v>
          </cell>
          <cell r="J251" t="str">
            <v>low and middle</v>
          </cell>
          <cell r="K251" t="str">
            <v>females</v>
          </cell>
          <cell r="L251" t="str">
            <v>1995-2000</v>
          </cell>
          <cell r="M251">
            <v>500.41199999999998</v>
          </cell>
          <cell r="N251">
            <v>85.135999999999996</v>
          </cell>
          <cell r="O251">
            <v>9.6819999999999986</v>
          </cell>
          <cell r="P251">
            <v>24.408999999999999</v>
          </cell>
          <cell r="Q251">
            <v>36.187999999999995</v>
          </cell>
          <cell r="R251">
            <v>60.584000000000003</v>
          </cell>
          <cell r="S251">
            <v>69.135000000000005</v>
          </cell>
          <cell r="T251">
            <v>215.27799999999999</v>
          </cell>
        </row>
        <row r="252">
          <cell r="A252">
            <v>8</v>
          </cell>
          <cell r="B252">
            <v>174</v>
          </cell>
          <cell r="C252" t="str">
            <v>Comoros</v>
          </cell>
          <cell r="D252">
            <v>0</v>
          </cell>
          <cell r="E252">
            <v>1</v>
          </cell>
          <cell r="F252" t="str">
            <v>Afro</v>
          </cell>
          <cell r="G252">
            <v>6</v>
          </cell>
          <cell r="H252" t="str">
            <v>ssa</v>
          </cell>
          <cell r="I252">
            <v>1</v>
          </cell>
          <cell r="J252" t="str">
            <v>low and middle</v>
          </cell>
          <cell r="K252" t="str">
            <v>females</v>
          </cell>
          <cell r="L252" t="str">
            <v>1995-2000</v>
          </cell>
          <cell r="M252">
            <v>14.583</v>
          </cell>
          <cell r="N252">
            <v>5.8040000000000003</v>
          </cell>
          <cell r="O252">
            <v>0.81899999999999995</v>
          </cell>
          <cell r="P252">
            <v>1.4590000000000001</v>
          </cell>
          <cell r="Q252">
            <v>1.256</v>
          </cell>
          <cell r="R252">
            <v>1.4079999999999999</v>
          </cell>
          <cell r="S252">
            <v>1.365</v>
          </cell>
          <cell r="T252">
            <v>2.4720000000000004</v>
          </cell>
        </row>
        <row r="253">
          <cell r="A253">
            <v>29</v>
          </cell>
          <cell r="B253">
            <v>178</v>
          </cell>
          <cell r="C253" t="str">
            <v>Congo</v>
          </cell>
          <cell r="D253">
            <v>0</v>
          </cell>
          <cell r="E253">
            <v>1</v>
          </cell>
          <cell r="F253" t="str">
            <v>Afro</v>
          </cell>
          <cell r="G253">
            <v>6</v>
          </cell>
          <cell r="H253" t="str">
            <v>ssa</v>
          </cell>
          <cell r="I253">
            <v>1</v>
          </cell>
          <cell r="J253" t="str">
            <v>low and middle</v>
          </cell>
          <cell r="K253" t="str">
            <v>females</v>
          </cell>
          <cell r="L253" t="str">
            <v>1995-2000</v>
          </cell>
          <cell r="M253">
            <v>101.95099999999999</v>
          </cell>
          <cell r="N253">
            <v>34.915999999999997</v>
          </cell>
          <cell r="O253">
            <v>7.8380000000000001</v>
          </cell>
          <cell r="P253">
            <v>10.254000000000001</v>
          </cell>
          <cell r="Q253">
            <v>15.122999999999999</v>
          </cell>
          <cell r="R253">
            <v>12.137</v>
          </cell>
          <cell r="S253">
            <v>7.5920000000000005</v>
          </cell>
          <cell r="T253">
            <v>14.091000000000003</v>
          </cell>
        </row>
        <row r="254">
          <cell r="A254">
            <v>30</v>
          </cell>
          <cell r="B254">
            <v>180</v>
          </cell>
          <cell r="C254" t="str">
            <v>Dem. Republic of the Congo</v>
          </cell>
          <cell r="D254">
            <v>0</v>
          </cell>
          <cell r="E254">
            <v>1</v>
          </cell>
          <cell r="F254" t="str">
            <v>Afro</v>
          </cell>
          <cell r="G254">
            <v>6</v>
          </cell>
          <cell r="H254" t="str">
            <v>ssa</v>
          </cell>
          <cell r="I254">
            <v>1</v>
          </cell>
          <cell r="J254" t="str">
            <v>low and middle</v>
          </cell>
          <cell r="K254" t="str">
            <v>females</v>
          </cell>
          <cell r="L254" t="str">
            <v>1995-2000</v>
          </cell>
          <cell r="M254">
            <v>1715.883</v>
          </cell>
          <cell r="N254">
            <v>728.85299999999995</v>
          </cell>
          <cell r="O254">
            <v>157.602</v>
          </cell>
          <cell r="P254">
            <v>151.34899999999999</v>
          </cell>
          <cell r="Q254">
            <v>187.37700000000001</v>
          </cell>
          <cell r="R254">
            <v>164.58500000000001</v>
          </cell>
          <cell r="S254">
            <v>120.265</v>
          </cell>
          <cell r="T254">
            <v>205.852</v>
          </cell>
        </row>
        <row r="255">
          <cell r="A255">
            <v>177</v>
          </cell>
          <cell r="B255">
            <v>188</v>
          </cell>
          <cell r="C255" t="str">
            <v>Costa Rica</v>
          </cell>
          <cell r="D255">
            <v>0</v>
          </cell>
          <cell r="E255">
            <v>2</v>
          </cell>
          <cell r="F255" t="str">
            <v>Amro</v>
          </cell>
          <cell r="G255">
            <v>7</v>
          </cell>
          <cell r="H255" t="str">
            <v>lac</v>
          </cell>
          <cell r="I255">
            <v>1</v>
          </cell>
          <cell r="J255" t="str">
            <v>low and middle</v>
          </cell>
          <cell r="K255" t="str">
            <v>females</v>
          </cell>
          <cell r="L255" t="str">
            <v>1995-2000</v>
          </cell>
          <cell r="M255">
            <v>31.821999999999999</v>
          </cell>
          <cell r="N255">
            <v>2.7839999999999998</v>
          </cell>
          <cell r="O255">
            <v>0.441</v>
          </cell>
          <cell r="P255">
            <v>0.998</v>
          </cell>
          <cell r="Q255">
            <v>1.9780000000000002</v>
          </cell>
          <cell r="R255">
            <v>3.5669999999999997</v>
          </cell>
          <cell r="S255">
            <v>4.4130000000000003</v>
          </cell>
          <cell r="T255">
            <v>17.641000000000002</v>
          </cell>
        </row>
        <row r="256">
          <cell r="A256">
            <v>145</v>
          </cell>
          <cell r="B256">
            <v>191</v>
          </cell>
          <cell r="C256" t="str">
            <v>Croatia</v>
          </cell>
          <cell r="D256">
            <v>0</v>
          </cell>
          <cell r="E256">
            <v>4</v>
          </cell>
          <cell r="F256" t="str">
            <v>Euro</v>
          </cell>
          <cell r="G256">
            <v>2</v>
          </cell>
          <cell r="H256" t="str">
            <v>fse</v>
          </cell>
          <cell r="I256">
            <v>1</v>
          </cell>
          <cell r="J256" t="str">
            <v>low and middle</v>
          </cell>
          <cell r="K256" t="str">
            <v>females</v>
          </cell>
          <cell r="L256" t="str">
            <v>1995-2000</v>
          </cell>
          <cell r="M256">
            <v>125.279</v>
          </cell>
          <cell r="N256">
            <v>1.2949999999999999</v>
          </cell>
          <cell r="O256">
            <v>0.29599999999999999</v>
          </cell>
          <cell r="P256">
            <v>0.88300000000000001</v>
          </cell>
          <cell r="Q256">
            <v>2.706</v>
          </cell>
          <cell r="R256">
            <v>9.6260000000000012</v>
          </cell>
          <cell r="S256">
            <v>20.675000000000001</v>
          </cell>
          <cell r="T256">
            <v>89.798000000000002</v>
          </cell>
        </row>
        <row r="257">
          <cell r="A257">
            <v>166</v>
          </cell>
          <cell r="B257">
            <v>192</v>
          </cell>
          <cell r="C257" t="str">
            <v>Cuba</v>
          </cell>
          <cell r="D257">
            <v>0</v>
          </cell>
          <cell r="E257">
            <v>2</v>
          </cell>
          <cell r="F257" t="str">
            <v>Amro</v>
          </cell>
          <cell r="G257">
            <v>7</v>
          </cell>
          <cell r="H257" t="str">
            <v>lac</v>
          </cell>
          <cell r="I257">
            <v>1</v>
          </cell>
          <cell r="J257" t="str">
            <v>low and middle</v>
          </cell>
          <cell r="K257" t="str">
            <v>females</v>
          </cell>
          <cell r="L257" t="str">
            <v>1995-2000</v>
          </cell>
          <cell r="M257">
            <v>178.393</v>
          </cell>
          <cell r="N257">
            <v>3.5579999999999998</v>
          </cell>
          <cell r="O257">
            <v>1.1989999999999998</v>
          </cell>
          <cell r="P257">
            <v>5.6749999999999998</v>
          </cell>
          <cell r="Q257">
            <v>9.3219999999999992</v>
          </cell>
          <cell r="R257">
            <v>20.957000000000001</v>
          </cell>
          <cell r="S257">
            <v>24.332999999999998</v>
          </cell>
          <cell r="T257">
            <v>113.34899999999999</v>
          </cell>
        </row>
        <row r="258">
          <cell r="A258">
            <v>104</v>
          </cell>
          <cell r="B258">
            <v>196</v>
          </cell>
          <cell r="C258" t="str">
            <v>Cyprus</v>
          </cell>
          <cell r="D258">
            <v>0</v>
          </cell>
          <cell r="E258">
            <v>3</v>
          </cell>
          <cell r="F258" t="str">
            <v>Emro</v>
          </cell>
          <cell r="G258">
            <v>8</v>
          </cell>
          <cell r="H258" t="str">
            <v>mec</v>
          </cell>
          <cell r="I258">
            <v>4</v>
          </cell>
          <cell r="J258" t="str">
            <v>high</v>
          </cell>
          <cell r="K258" t="str">
            <v>females</v>
          </cell>
          <cell r="L258" t="str">
            <v>1995-2000</v>
          </cell>
          <cell r="M258">
            <v>13.247</v>
          </cell>
          <cell r="N258">
            <v>0.24199999999999999</v>
          </cell>
          <cell r="O258">
            <v>3.8000000000000006E-2</v>
          </cell>
          <cell r="P258">
            <v>0.17</v>
          </cell>
          <cell r="Q258">
            <v>0.317</v>
          </cell>
          <cell r="R258">
            <v>1.014</v>
          </cell>
          <cell r="S258">
            <v>1.4830000000000001</v>
          </cell>
          <cell r="T258">
            <v>9.9829999999999988</v>
          </cell>
        </row>
        <row r="259">
          <cell r="A259">
            <v>123</v>
          </cell>
          <cell r="B259">
            <v>203</v>
          </cell>
          <cell r="C259" t="str">
            <v>Czech Republic</v>
          </cell>
          <cell r="D259">
            <v>0</v>
          </cell>
          <cell r="E259">
            <v>4</v>
          </cell>
          <cell r="F259" t="str">
            <v>Euro</v>
          </cell>
          <cell r="G259">
            <v>2</v>
          </cell>
          <cell r="H259" t="str">
            <v>fse</v>
          </cell>
          <cell r="I259">
            <v>1</v>
          </cell>
          <cell r="J259" t="str">
            <v>low and middle</v>
          </cell>
          <cell r="K259" t="str">
            <v>females</v>
          </cell>
          <cell r="L259" t="str">
            <v>1995-2000</v>
          </cell>
          <cell r="M259">
            <v>279.12099999999998</v>
          </cell>
          <cell r="N259">
            <v>1.71</v>
          </cell>
          <cell r="O259">
            <v>0.59099999999999997</v>
          </cell>
          <cell r="P259">
            <v>2.0529999999999999</v>
          </cell>
          <cell r="Q259">
            <v>5.1849999999999996</v>
          </cell>
          <cell r="R259">
            <v>21.611999999999998</v>
          </cell>
          <cell r="S259">
            <v>36.497</v>
          </cell>
          <cell r="T259">
            <v>211.47300000000004</v>
          </cell>
        </row>
        <row r="260">
          <cell r="A260">
            <v>48</v>
          </cell>
          <cell r="B260">
            <v>204</v>
          </cell>
          <cell r="C260" t="str">
            <v>Benin</v>
          </cell>
          <cell r="D260">
            <v>0</v>
          </cell>
          <cell r="E260">
            <v>1</v>
          </cell>
          <cell r="F260" t="str">
            <v>Afro</v>
          </cell>
          <cell r="G260">
            <v>6</v>
          </cell>
          <cell r="H260" t="str">
            <v>ssa</v>
          </cell>
          <cell r="I260">
            <v>1</v>
          </cell>
          <cell r="J260" t="str">
            <v>low and middle</v>
          </cell>
          <cell r="K260" t="str">
            <v>females</v>
          </cell>
          <cell r="L260" t="str">
            <v>1995-2000</v>
          </cell>
          <cell r="M260">
            <v>173.3</v>
          </cell>
          <cell r="N260">
            <v>74.037000000000006</v>
          </cell>
          <cell r="O260">
            <v>18.302</v>
          </cell>
          <cell r="P260">
            <v>15.648</v>
          </cell>
          <cell r="Q260">
            <v>17.394000000000002</v>
          </cell>
          <cell r="R260">
            <v>14.154999999999999</v>
          </cell>
          <cell r="S260">
            <v>11.206</v>
          </cell>
          <cell r="T260">
            <v>22.558</v>
          </cell>
        </row>
        <row r="261">
          <cell r="A261">
            <v>132</v>
          </cell>
          <cell r="B261">
            <v>208</v>
          </cell>
          <cell r="C261" t="str">
            <v>Denmark</v>
          </cell>
          <cell r="D261">
            <v>0</v>
          </cell>
          <cell r="E261">
            <v>4</v>
          </cell>
          <cell r="F261" t="str">
            <v>Euro</v>
          </cell>
          <cell r="G261">
            <v>1</v>
          </cell>
          <cell r="H261" t="str">
            <v>eme</v>
          </cell>
          <cell r="I261">
            <v>4</v>
          </cell>
          <cell r="J261" t="str">
            <v>high</v>
          </cell>
          <cell r="K261" t="str">
            <v>females</v>
          </cell>
          <cell r="L261" t="str">
            <v>1995-2000</v>
          </cell>
          <cell r="M261">
            <v>153.09299999999999</v>
          </cell>
          <cell r="N261">
            <v>1.1830000000000001</v>
          </cell>
          <cell r="O261">
            <v>0.21400000000000002</v>
          </cell>
          <cell r="P261">
            <v>0.84199999999999997</v>
          </cell>
          <cell r="Q261">
            <v>3.06</v>
          </cell>
          <cell r="R261">
            <v>13.71</v>
          </cell>
          <cell r="S261">
            <v>17.995000000000001</v>
          </cell>
          <cell r="T261">
            <v>116.08900000000001</v>
          </cell>
        </row>
        <row r="262">
          <cell r="A262">
            <v>167</v>
          </cell>
          <cell r="B262">
            <v>214</v>
          </cell>
          <cell r="C262" t="str">
            <v>Dominican Republic</v>
          </cell>
          <cell r="D262">
            <v>0</v>
          </cell>
          <cell r="E262">
            <v>2</v>
          </cell>
          <cell r="F262" t="str">
            <v>Amro</v>
          </cell>
          <cell r="G262">
            <v>7</v>
          </cell>
          <cell r="H262" t="str">
            <v>lac</v>
          </cell>
          <cell r="I262">
            <v>1</v>
          </cell>
          <cell r="J262" t="str">
            <v>low and middle</v>
          </cell>
          <cell r="K262" t="str">
            <v>females</v>
          </cell>
          <cell r="L262" t="str">
            <v>1995-2000</v>
          </cell>
          <cell r="M262">
            <v>94.394000000000005</v>
          </cell>
          <cell r="N262">
            <v>19.808</v>
          </cell>
          <cell r="O262">
            <v>2.89</v>
          </cell>
          <cell r="P262">
            <v>5.2359999999999998</v>
          </cell>
          <cell r="Q262">
            <v>8.1639999999999997</v>
          </cell>
          <cell r="R262">
            <v>11.137</v>
          </cell>
          <cell r="S262">
            <v>12.69</v>
          </cell>
          <cell r="T262">
            <v>34.469000000000001</v>
          </cell>
        </row>
        <row r="263">
          <cell r="A263">
            <v>190</v>
          </cell>
          <cell r="B263">
            <v>218</v>
          </cell>
          <cell r="C263" t="str">
            <v>Ecuador</v>
          </cell>
          <cell r="D263">
            <v>0</v>
          </cell>
          <cell r="E263">
            <v>2</v>
          </cell>
          <cell r="F263" t="str">
            <v>Amro</v>
          </cell>
          <cell r="G263">
            <v>7</v>
          </cell>
          <cell r="H263" t="str">
            <v>lac</v>
          </cell>
          <cell r="I263">
            <v>1</v>
          </cell>
          <cell r="J263" t="str">
            <v>low and middle</v>
          </cell>
          <cell r="K263" t="str">
            <v>females</v>
          </cell>
          <cell r="L263" t="str">
            <v>1995-2000</v>
          </cell>
          <cell r="M263">
            <v>160.185</v>
          </cell>
          <cell r="N263">
            <v>40.335999999999999</v>
          </cell>
          <cell r="O263">
            <v>4.7219999999999995</v>
          </cell>
          <cell r="P263">
            <v>9.83</v>
          </cell>
          <cell r="Q263">
            <v>12.409000000000001</v>
          </cell>
          <cell r="R263">
            <v>16.48</v>
          </cell>
          <cell r="S263">
            <v>17.947000000000003</v>
          </cell>
          <cell r="T263">
            <v>58.460999999999999</v>
          </cell>
        </row>
        <row r="264">
          <cell r="A264">
            <v>178</v>
          </cell>
          <cell r="B264">
            <v>222</v>
          </cell>
          <cell r="C264" t="str">
            <v>El Salvador</v>
          </cell>
          <cell r="D264">
            <v>0</v>
          </cell>
          <cell r="E264">
            <v>2</v>
          </cell>
          <cell r="F264" t="str">
            <v>Amro</v>
          </cell>
          <cell r="G264">
            <v>7</v>
          </cell>
          <cell r="H264" t="str">
            <v>lac</v>
          </cell>
          <cell r="I264">
            <v>1</v>
          </cell>
          <cell r="J264" t="str">
            <v>low and middle</v>
          </cell>
          <cell r="K264" t="str">
            <v>females</v>
          </cell>
          <cell r="L264" t="str">
            <v>1995-2000</v>
          </cell>
          <cell r="M264">
            <v>82.933999999999997</v>
          </cell>
          <cell r="N264">
            <v>15.03</v>
          </cell>
          <cell r="O264">
            <v>2.2480000000000002</v>
          </cell>
          <cell r="P264">
            <v>6.2910000000000004</v>
          </cell>
          <cell r="Q264">
            <v>7.4689999999999994</v>
          </cell>
          <cell r="R264">
            <v>9.7810000000000006</v>
          </cell>
          <cell r="S264">
            <v>10.339</v>
          </cell>
          <cell r="T264">
            <v>31.776</v>
          </cell>
        </row>
        <row r="265">
          <cell r="A265">
            <v>31</v>
          </cell>
          <cell r="B265">
            <v>226</v>
          </cell>
          <cell r="C265" t="str">
            <v>Equatorial Guinea</v>
          </cell>
          <cell r="D265">
            <v>0</v>
          </cell>
          <cell r="E265">
            <v>1</v>
          </cell>
          <cell r="F265" t="str">
            <v>Afro</v>
          </cell>
          <cell r="G265">
            <v>6</v>
          </cell>
          <cell r="H265" t="str">
            <v>ssa</v>
          </cell>
          <cell r="I265">
            <v>1</v>
          </cell>
          <cell r="J265" t="str">
            <v>low and middle</v>
          </cell>
          <cell r="K265" t="str">
            <v>females</v>
          </cell>
          <cell r="L265" t="str">
            <v>1995-2000</v>
          </cell>
          <cell r="M265">
            <v>16.690999999999999</v>
          </cell>
          <cell r="N265">
            <v>7.31</v>
          </cell>
          <cell r="O265">
            <v>1.3959999999999999</v>
          </cell>
          <cell r="P265">
            <v>1.347</v>
          </cell>
          <cell r="Q265">
            <v>1.3089999999999999</v>
          </cell>
          <cell r="R265">
            <v>1.327</v>
          </cell>
          <cell r="S265">
            <v>1.3660000000000001</v>
          </cell>
          <cell r="T265">
            <v>2.6359999999999997</v>
          </cell>
        </row>
        <row r="266">
          <cell r="A266">
            <v>11</v>
          </cell>
          <cell r="B266">
            <v>231</v>
          </cell>
          <cell r="C266" t="str">
            <v>Ethiopia</v>
          </cell>
          <cell r="D266">
            <v>0</v>
          </cell>
          <cell r="E266">
            <v>1</v>
          </cell>
          <cell r="F266" t="str">
            <v>Afro</v>
          </cell>
          <cell r="G266">
            <v>6</v>
          </cell>
          <cell r="H266" t="str">
            <v>ssa</v>
          </cell>
          <cell r="I266">
            <v>1</v>
          </cell>
          <cell r="J266" t="str">
            <v>low and middle</v>
          </cell>
          <cell r="K266" t="str">
            <v>females</v>
          </cell>
          <cell r="L266" t="str">
            <v>1995-2000</v>
          </cell>
          <cell r="M266">
            <v>2829.9050000000002</v>
          </cell>
          <cell r="N266">
            <v>1153.8689999999999</v>
          </cell>
          <cell r="O266">
            <v>265.86</v>
          </cell>
          <cell r="P266">
            <v>267.685</v>
          </cell>
          <cell r="Q266">
            <v>375.39</v>
          </cell>
          <cell r="R266">
            <v>298.51800000000003</v>
          </cell>
          <cell r="S266">
            <v>182.53199999999998</v>
          </cell>
          <cell r="T266">
            <v>286.05100000000004</v>
          </cell>
        </row>
        <row r="267">
          <cell r="A267">
            <v>10</v>
          </cell>
          <cell r="B267">
            <v>232</v>
          </cell>
          <cell r="C267" t="str">
            <v>Eritrea</v>
          </cell>
          <cell r="D267">
            <v>0</v>
          </cell>
          <cell r="E267">
            <v>1</v>
          </cell>
          <cell r="F267" t="str">
            <v>Afro</v>
          </cell>
          <cell r="G267">
            <v>6</v>
          </cell>
          <cell r="H267" t="str">
            <v>ssa</v>
          </cell>
          <cell r="I267">
            <v>1</v>
          </cell>
          <cell r="J267" t="str">
            <v>low and middle</v>
          </cell>
          <cell r="K267" t="str">
            <v>females</v>
          </cell>
          <cell r="L267" t="str">
            <v>1995-2000</v>
          </cell>
          <cell r="M267">
            <v>120.968</v>
          </cell>
          <cell r="N267">
            <v>49.423000000000002</v>
          </cell>
          <cell r="O267">
            <v>10.34</v>
          </cell>
          <cell r="P267">
            <v>11.704000000000001</v>
          </cell>
          <cell r="Q267">
            <v>13.27</v>
          </cell>
          <cell r="R267">
            <v>12.462</v>
          </cell>
          <cell r="S267">
            <v>9.3719999999999999</v>
          </cell>
          <cell r="T267">
            <v>14.396999999999998</v>
          </cell>
        </row>
        <row r="268">
          <cell r="A268">
            <v>133</v>
          </cell>
          <cell r="B268">
            <v>233</v>
          </cell>
          <cell r="C268" t="str">
            <v>Estonia</v>
          </cell>
          <cell r="D268">
            <v>0</v>
          </cell>
          <cell r="E268">
            <v>4</v>
          </cell>
          <cell r="F268" t="str">
            <v>Euro</v>
          </cell>
          <cell r="G268">
            <v>2</v>
          </cell>
          <cell r="H268" t="str">
            <v>fse</v>
          </cell>
          <cell r="I268">
            <v>1</v>
          </cell>
          <cell r="J268" t="str">
            <v>low and middle</v>
          </cell>
          <cell r="K268" t="str">
            <v>females</v>
          </cell>
          <cell r="L268" t="str">
            <v>1995-2000</v>
          </cell>
          <cell r="M268">
            <v>48.936999999999998</v>
          </cell>
          <cell r="N268">
            <v>0.56399999999999995</v>
          </cell>
          <cell r="O268">
            <v>0.17</v>
          </cell>
          <cell r="P268">
            <v>0.50900000000000001</v>
          </cell>
          <cell r="Q268">
            <v>1.27</v>
          </cell>
          <cell r="R268">
            <v>3.8409999999999997</v>
          </cell>
          <cell r="S268">
            <v>7.9079999999999995</v>
          </cell>
          <cell r="T268">
            <v>34.674999999999997</v>
          </cell>
        </row>
        <row r="269">
          <cell r="A269">
            <v>205</v>
          </cell>
          <cell r="B269">
            <v>242</v>
          </cell>
          <cell r="C269" t="str">
            <v>Fiji</v>
          </cell>
          <cell r="D269">
            <v>0</v>
          </cell>
          <cell r="E269">
            <v>6</v>
          </cell>
          <cell r="F269" t="str">
            <v>Wpro</v>
          </cell>
          <cell r="G269">
            <v>5</v>
          </cell>
          <cell r="H269" t="str">
            <v>oai</v>
          </cell>
          <cell r="I269">
            <v>1</v>
          </cell>
          <cell r="J269" t="str">
            <v>low and middle</v>
          </cell>
          <cell r="K269" t="str">
            <v>females</v>
          </cell>
          <cell r="L269" t="str">
            <v>1995-2000</v>
          </cell>
          <cell r="M269">
            <v>7.5640000000000001</v>
          </cell>
          <cell r="N269">
            <v>0.76400000000000001</v>
          </cell>
          <cell r="O269">
            <v>9.4E-2</v>
          </cell>
          <cell r="P269">
            <v>0.26600000000000001</v>
          </cell>
          <cell r="Q269">
            <v>0.48299999999999998</v>
          </cell>
          <cell r="R269">
            <v>1.1179999999999999</v>
          </cell>
          <cell r="S269">
            <v>1.421</v>
          </cell>
          <cell r="T269">
            <v>3.4180000000000001</v>
          </cell>
        </row>
        <row r="270">
          <cell r="A270">
            <v>134</v>
          </cell>
          <cell r="B270">
            <v>246</v>
          </cell>
          <cell r="C270" t="str">
            <v>Finland</v>
          </cell>
          <cell r="D270">
            <v>0</v>
          </cell>
          <cell r="E270">
            <v>4</v>
          </cell>
          <cell r="F270" t="str">
            <v>Euro</v>
          </cell>
          <cell r="G270">
            <v>1</v>
          </cell>
          <cell r="H270" t="str">
            <v>eme</v>
          </cell>
          <cell r="I270">
            <v>4</v>
          </cell>
          <cell r="J270" t="str">
            <v>high</v>
          </cell>
          <cell r="K270" t="str">
            <v>females</v>
          </cell>
          <cell r="L270" t="str">
            <v>1995-2000</v>
          </cell>
          <cell r="M270">
            <v>125.008</v>
          </cell>
          <cell r="N270">
            <v>0.92</v>
          </cell>
          <cell r="O270">
            <v>0.16900000000000001</v>
          </cell>
          <cell r="P270">
            <v>0.82099999999999995</v>
          </cell>
          <cell r="Q270">
            <v>2.2039999999999997</v>
          </cell>
          <cell r="R270">
            <v>7.2249999999999996</v>
          </cell>
          <cell r="S270">
            <v>12.461</v>
          </cell>
          <cell r="T270">
            <v>101.208</v>
          </cell>
        </row>
        <row r="271">
          <cell r="A271">
            <v>157</v>
          </cell>
          <cell r="B271">
            <v>250</v>
          </cell>
          <cell r="C271" t="str">
            <v>France</v>
          </cell>
          <cell r="D271">
            <v>0</v>
          </cell>
          <cell r="E271">
            <v>4</v>
          </cell>
          <cell r="F271" t="str">
            <v>Euro</v>
          </cell>
          <cell r="G271">
            <v>1</v>
          </cell>
          <cell r="H271" t="str">
            <v>eme</v>
          </cell>
          <cell r="I271">
            <v>4</v>
          </cell>
          <cell r="J271" t="str">
            <v>high</v>
          </cell>
          <cell r="K271" t="str">
            <v>females</v>
          </cell>
          <cell r="L271" t="str">
            <v>1995-2000</v>
          </cell>
          <cell r="M271">
            <v>1302.8820000000001</v>
          </cell>
          <cell r="N271">
            <v>11.686999999999999</v>
          </cell>
          <cell r="O271">
            <v>2.4870000000000001</v>
          </cell>
          <cell r="P271">
            <v>11.984</v>
          </cell>
          <cell r="Q271">
            <v>31.364999999999998</v>
          </cell>
          <cell r="R271">
            <v>73.590999999999994</v>
          </cell>
          <cell r="S271">
            <v>114.98</v>
          </cell>
          <cell r="T271">
            <v>1056.788</v>
          </cell>
        </row>
        <row r="272">
          <cell r="A272">
            <v>213</v>
          </cell>
          <cell r="B272">
            <v>258</v>
          </cell>
          <cell r="C272" t="str">
            <v>French Polynesia</v>
          </cell>
          <cell r="G272">
            <v>5</v>
          </cell>
          <cell r="H272" t="str">
            <v>oai</v>
          </cell>
          <cell r="I272">
            <v>4</v>
          </cell>
          <cell r="J272" t="str">
            <v>high</v>
          </cell>
          <cell r="K272" t="str">
            <v>females</v>
          </cell>
          <cell r="L272" t="str">
            <v>1995-2000</v>
          </cell>
          <cell r="M272">
            <v>2.1640000000000001</v>
          </cell>
          <cell r="N272">
            <v>0.17899999999999999</v>
          </cell>
          <cell r="O272">
            <v>3.2000000000000001E-2</v>
          </cell>
          <cell r="P272">
            <v>7.3999999999999996E-2</v>
          </cell>
          <cell r="Q272">
            <v>0.15200000000000002</v>
          </cell>
          <cell r="R272">
            <v>0.36</v>
          </cell>
          <cell r="S272">
            <v>0.44</v>
          </cell>
          <cell r="T272">
            <v>0.92700000000000005</v>
          </cell>
        </row>
        <row r="273">
          <cell r="A273">
            <v>9</v>
          </cell>
          <cell r="B273">
            <v>262</v>
          </cell>
          <cell r="C273" t="str">
            <v>Djibouti</v>
          </cell>
          <cell r="D273">
            <v>0</v>
          </cell>
          <cell r="E273">
            <v>3</v>
          </cell>
          <cell r="F273" t="str">
            <v>Emro</v>
          </cell>
          <cell r="G273">
            <v>6</v>
          </cell>
          <cell r="H273" t="str">
            <v>ssa</v>
          </cell>
          <cell r="I273">
            <v>1</v>
          </cell>
          <cell r="J273" t="str">
            <v>low and middle</v>
          </cell>
          <cell r="K273" t="str">
            <v>females</v>
          </cell>
          <cell r="L273" t="str">
            <v>1995-2000</v>
          </cell>
          <cell r="M273">
            <v>21.989000000000001</v>
          </cell>
          <cell r="N273">
            <v>9.4079999999999995</v>
          </cell>
          <cell r="O273">
            <v>1.9430000000000001</v>
          </cell>
          <cell r="P273">
            <v>2.073</v>
          </cell>
          <cell r="Q273">
            <v>1.9729999999999999</v>
          </cell>
          <cell r="R273">
            <v>2.0150000000000001</v>
          </cell>
          <cell r="S273">
            <v>1.7909999999999999</v>
          </cell>
          <cell r="T273">
            <v>2.7859999999999996</v>
          </cell>
        </row>
        <row r="274">
          <cell r="A274">
            <v>32</v>
          </cell>
          <cell r="B274">
            <v>266</v>
          </cell>
          <cell r="C274" t="str">
            <v>Gabon</v>
          </cell>
          <cell r="D274">
            <v>0</v>
          </cell>
          <cell r="E274">
            <v>1</v>
          </cell>
          <cell r="F274" t="str">
            <v>Afro</v>
          </cell>
          <cell r="G274">
            <v>6</v>
          </cell>
          <cell r="H274" t="str">
            <v>ssa</v>
          </cell>
          <cell r="I274">
            <v>1</v>
          </cell>
          <cell r="J274" t="str">
            <v>low and middle</v>
          </cell>
          <cell r="K274" t="str">
            <v>females</v>
          </cell>
          <cell r="L274" t="str">
            <v>1995-2000</v>
          </cell>
          <cell r="M274">
            <v>44.860999999999997</v>
          </cell>
          <cell r="N274">
            <v>13.746</v>
          </cell>
          <cell r="O274">
            <v>2.976</v>
          </cell>
          <cell r="P274">
            <v>3.3220000000000001</v>
          </cell>
          <cell r="Q274">
            <v>4.3309999999999995</v>
          </cell>
          <cell r="R274">
            <v>5.077</v>
          </cell>
          <cell r="S274">
            <v>4.6080000000000005</v>
          </cell>
          <cell r="T274">
            <v>10.801</v>
          </cell>
        </row>
        <row r="275">
          <cell r="A275">
            <v>106</v>
          </cell>
          <cell r="B275">
            <v>268</v>
          </cell>
          <cell r="C275" t="str">
            <v>Georgia</v>
          </cell>
          <cell r="D275">
            <v>0</v>
          </cell>
          <cell r="E275">
            <v>4</v>
          </cell>
          <cell r="F275" t="str">
            <v>Euro</v>
          </cell>
          <cell r="G275">
            <v>8</v>
          </cell>
          <cell r="H275" t="str">
            <v>mec</v>
          </cell>
          <cell r="I275">
            <v>1</v>
          </cell>
          <cell r="J275" t="str">
            <v>low and middle</v>
          </cell>
          <cell r="K275" t="str">
            <v>females</v>
          </cell>
          <cell r="L275" t="str">
            <v>1995-2000</v>
          </cell>
          <cell r="M275">
            <v>116.68300000000001</v>
          </cell>
          <cell r="N275">
            <v>3.391</v>
          </cell>
          <cell r="O275">
            <v>0.42</v>
          </cell>
          <cell r="P275">
            <v>1.3679999999999999</v>
          </cell>
          <cell r="Q275">
            <v>3.2890000000000001</v>
          </cell>
          <cell r="R275">
            <v>9.1639999999999997</v>
          </cell>
          <cell r="S275">
            <v>20.433999999999997</v>
          </cell>
          <cell r="T275">
            <v>78.617000000000004</v>
          </cell>
        </row>
        <row r="276">
          <cell r="A276">
            <v>52</v>
          </cell>
          <cell r="B276">
            <v>270</v>
          </cell>
          <cell r="C276" t="str">
            <v>Gambia</v>
          </cell>
          <cell r="D276">
            <v>0</v>
          </cell>
          <cell r="E276">
            <v>1</v>
          </cell>
          <cell r="F276" t="str">
            <v>Afro</v>
          </cell>
          <cell r="G276">
            <v>6</v>
          </cell>
          <cell r="H276" t="str">
            <v>ssa</v>
          </cell>
          <cell r="I276">
            <v>1</v>
          </cell>
          <cell r="J276" t="str">
            <v>low and middle</v>
          </cell>
          <cell r="K276" t="str">
            <v>females</v>
          </cell>
          <cell r="L276" t="str">
            <v>1995-2000</v>
          </cell>
          <cell r="M276">
            <v>49.911999999999999</v>
          </cell>
          <cell r="N276">
            <v>23.344000000000001</v>
          </cell>
          <cell r="O276">
            <v>4.4000000000000004</v>
          </cell>
          <cell r="P276">
            <v>4.4090000000000007</v>
          </cell>
          <cell r="Q276">
            <v>4.8220000000000001</v>
          </cell>
          <cell r="R276">
            <v>4.3169999999999993</v>
          </cell>
          <cell r="S276">
            <v>3.5469999999999997</v>
          </cell>
          <cell r="T276">
            <v>5.0730000000000004</v>
          </cell>
        </row>
        <row r="277">
          <cell r="A277">
            <v>105</v>
          </cell>
          <cell r="B277">
            <v>274</v>
          </cell>
          <cell r="C277" t="str">
            <v>Gaza Strip</v>
          </cell>
          <cell r="G277">
            <v>8</v>
          </cell>
          <cell r="H277" t="str">
            <v>mec</v>
          </cell>
          <cell r="I277">
            <v>1</v>
          </cell>
          <cell r="J277" t="str">
            <v>low and middle</v>
          </cell>
          <cell r="K277" t="str">
            <v>females</v>
          </cell>
          <cell r="L277" t="str">
            <v>1995-2000</v>
          </cell>
          <cell r="M277">
            <v>9.843</v>
          </cell>
          <cell r="N277">
            <v>2.8039999999999998</v>
          </cell>
          <cell r="O277">
            <v>0.22900000000000001</v>
          </cell>
          <cell r="P277">
            <v>0.43600000000000005</v>
          </cell>
          <cell r="Q277">
            <v>0.48199999999999998</v>
          </cell>
          <cell r="R277">
            <v>0.92199999999999993</v>
          </cell>
          <cell r="S277">
            <v>1.4330000000000001</v>
          </cell>
          <cell r="T277">
            <v>3.5369999999999995</v>
          </cell>
        </row>
        <row r="278">
          <cell r="A278">
            <v>158</v>
          </cell>
          <cell r="B278">
            <v>276</v>
          </cell>
          <cell r="C278" t="str">
            <v>Germany</v>
          </cell>
          <cell r="D278">
            <v>0</v>
          </cell>
          <cell r="E278">
            <v>4</v>
          </cell>
          <cell r="F278" t="str">
            <v>Euro</v>
          </cell>
          <cell r="G278">
            <v>1</v>
          </cell>
          <cell r="H278" t="str">
            <v>eme</v>
          </cell>
          <cell r="I278">
            <v>4</v>
          </cell>
          <cell r="J278" t="str">
            <v>high</v>
          </cell>
          <cell r="K278" t="str">
            <v>females</v>
          </cell>
          <cell r="L278" t="str">
            <v>1995-2000</v>
          </cell>
          <cell r="M278">
            <v>2351.09</v>
          </cell>
          <cell r="N278">
            <v>10.788</v>
          </cell>
          <cell r="O278">
            <v>2.6020000000000003</v>
          </cell>
          <cell r="P278">
            <v>11.689</v>
          </cell>
          <cell r="Q278">
            <v>42.343000000000004</v>
          </cell>
          <cell r="R278">
            <v>132.62099999999998</v>
          </cell>
          <cell r="S278">
            <v>238.483</v>
          </cell>
          <cell r="T278">
            <v>1912.5640000000001</v>
          </cell>
        </row>
        <row r="279">
          <cell r="A279">
            <v>53</v>
          </cell>
          <cell r="B279">
            <v>288</v>
          </cell>
          <cell r="C279" t="str">
            <v>Ghana</v>
          </cell>
          <cell r="D279">
            <v>0</v>
          </cell>
          <cell r="E279">
            <v>1</v>
          </cell>
          <cell r="F279" t="str">
            <v>Afro</v>
          </cell>
          <cell r="G279">
            <v>6</v>
          </cell>
          <cell r="H279" t="str">
            <v>ssa</v>
          </cell>
          <cell r="I279">
            <v>1</v>
          </cell>
          <cell r="J279" t="str">
            <v>low and middle</v>
          </cell>
          <cell r="K279" t="str">
            <v>females</v>
          </cell>
          <cell r="L279" t="str">
            <v>1995-2000</v>
          </cell>
          <cell r="M279">
            <v>419.161</v>
          </cell>
          <cell r="N279">
            <v>166.08799999999999</v>
          </cell>
          <cell r="O279">
            <v>32.448</v>
          </cell>
          <cell r="P279">
            <v>37.353999999999999</v>
          </cell>
          <cell r="Q279">
            <v>35.156999999999996</v>
          </cell>
          <cell r="R279">
            <v>37.402999999999999</v>
          </cell>
          <cell r="S279">
            <v>36.224000000000004</v>
          </cell>
          <cell r="T279">
            <v>74.487000000000009</v>
          </cell>
        </row>
        <row r="280">
          <cell r="A280">
            <v>146</v>
          </cell>
          <cell r="B280">
            <v>300</v>
          </cell>
          <cell r="C280" t="str">
            <v>Greece</v>
          </cell>
          <cell r="D280">
            <v>0</v>
          </cell>
          <cell r="E280">
            <v>4</v>
          </cell>
          <cell r="F280" t="str">
            <v>Euro</v>
          </cell>
          <cell r="G280">
            <v>1</v>
          </cell>
          <cell r="H280" t="str">
            <v>eme</v>
          </cell>
          <cell r="I280">
            <v>4</v>
          </cell>
          <cell r="J280" t="str">
            <v>high</v>
          </cell>
          <cell r="K280" t="str">
            <v>females</v>
          </cell>
          <cell r="L280" t="str">
            <v>1995-2000</v>
          </cell>
          <cell r="M280">
            <v>240.309</v>
          </cell>
          <cell r="N280">
            <v>2.0419999999999998</v>
          </cell>
          <cell r="O280">
            <v>0.26</v>
          </cell>
          <cell r="P280">
            <v>1.66</v>
          </cell>
          <cell r="Q280">
            <v>3.4950000000000001</v>
          </cell>
          <cell r="R280">
            <v>11.582000000000001</v>
          </cell>
          <cell r="S280">
            <v>26.918999999999997</v>
          </cell>
          <cell r="T280">
            <v>194.351</v>
          </cell>
        </row>
        <row r="281">
          <cell r="A281">
            <v>168</v>
          </cell>
          <cell r="B281">
            <v>312</v>
          </cell>
          <cell r="C281" t="str">
            <v>Guadeloupe</v>
          </cell>
          <cell r="G281">
            <v>7</v>
          </cell>
          <cell r="H281" t="str">
            <v>lac</v>
          </cell>
          <cell r="I281">
            <v>1</v>
          </cell>
          <cell r="J281" t="str">
            <v>low and middle</v>
          </cell>
          <cell r="K281" t="str">
            <v>females</v>
          </cell>
          <cell r="L281" t="str">
            <v>1995-2000</v>
          </cell>
          <cell r="M281">
            <v>5.7030000000000003</v>
          </cell>
          <cell r="N281">
            <v>0.159</v>
          </cell>
          <cell r="O281">
            <v>1.7000000000000001E-2</v>
          </cell>
          <cell r="P281">
            <v>9.4E-2</v>
          </cell>
          <cell r="Q281">
            <v>0.36899999999999999</v>
          </cell>
          <cell r="R281">
            <v>0.45500000000000002</v>
          </cell>
          <cell r="S281">
            <v>0.70399999999999996</v>
          </cell>
          <cell r="T281">
            <v>3.9049999999999998</v>
          </cell>
        </row>
        <row r="282">
          <cell r="A282">
            <v>211</v>
          </cell>
          <cell r="B282">
            <v>316</v>
          </cell>
          <cell r="C282" t="str">
            <v>Guam</v>
          </cell>
          <cell r="G282">
            <v>5</v>
          </cell>
          <cell r="H282" t="str">
            <v>oai</v>
          </cell>
          <cell r="I282">
            <v>4</v>
          </cell>
          <cell r="J282" t="str">
            <v>high</v>
          </cell>
          <cell r="K282" t="str">
            <v>females</v>
          </cell>
          <cell r="L282" t="str">
            <v>1995-2000</v>
          </cell>
          <cell r="M282">
            <v>1.452</v>
          </cell>
          <cell r="N282">
            <v>0.126</v>
          </cell>
          <cell r="O282">
            <v>1.8000000000000002E-2</v>
          </cell>
          <cell r="P282">
            <v>5.8000000000000003E-2</v>
          </cell>
          <cell r="Q282">
            <v>0.128</v>
          </cell>
          <cell r="R282">
            <v>0.23700000000000002</v>
          </cell>
          <cell r="S282">
            <v>0.27300000000000002</v>
          </cell>
          <cell r="T282">
            <v>0.6120000000000001</v>
          </cell>
        </row>
        <row r="283">
          <cell r="A283">
            <v>179</v>
          </cell>
          <cell r="B283">
            <v>320</v>
          </cell>
          <cell r="C283" t="str">
            <v>Guatemala</v>
          </cell>
          <cell r="D283">
            <v>0</v>
          </cell>
          <cell r="E283">
            <v>2</v>
          </cell>
          <cell r="F283" t="str">
            <v>Amro</v>
          </cell>
          <cell r="G283">
            <v>7</v>
          </cell>
          <cell r="H283" t="str">
            <v>lac</v>
          </cell>
          <cell r="I283">
            <v>1</v>
          </cell>
          <cell r="J283" t="str">
            <v>low and middle</v>
          </cell>
          <cell r="K283" t="str">
            <v>females</v>
          </cell>
          <cell r="L283" t="str">
            <v>1995-2000</v>
          </cell>
          <cell r="M283">
            <v>169.44499999999999</v>
          </cell>
          <cell r="N283">
            <v>54.070999999999998</v>
          </cell>
          <cell r="O283">
            <v>7.4770000000000003</v>
          </cell>
          <cell r="P283">
            <v>13.192</v>
          </cell>
          <cell r="Q283">
            <v>15.343</v>
          </cell>
          <cell r="R283">
            <v>18.440999999999999</v>
          </cell>
          <cell r="S283">
            <v>19.861000000000001</v>
          </cell>
          <cell r="T283">
            <v>41.06</v>
          </cell>
        </row>
        <row r="284">
          <cell r="A284">
            <v>54</v>
          </cell>
          <cell r="B284">
            <v>324</v>
          </cell>
          <cell r="C284" t="str">
            <v>Guinea</v>
          </cell>
          <cell r="D284">
            <v>0</v>
          </cell>
          <cell r="E284">
            <v>1</v>
          </cell>
          <cell r="F284" t="str">
            <v>Afro</v>
          </cell>
          <cell r="G284">
            <v>6</v>
          </cell>
          <cell r="H284" t="str">
            <v>ssa</v>
          </cell>
          <cell r="I284">
            <v>1</v>
          </cell>
          <cell r="J284" t="str">
            <v>low and middle</v>
          </cell>
          <cell r="K284" t="str">
            <v>females</v>
          </cell>
          <cell r="L284" t="str">
            <v>1995-2000</v>
          </cell>
          <cell r="M284">
            <v>314.59399999999999</v>
          </cell>
          <cell r="N284">
            <v>155.69999999999999</v>
          </cell>
          <cell r="O284">
            <v>32.517000000000003</v>
          </cell>
          <cell r="P284">
            <v>29.058</v>
          </cell>
          <cell r="Q284">
            <v>25.611000000000001</v>
          </cell>
          <cell r="R284">
            <v>22.278000000000002</v>
          </cell>
          <cell r="S284">
            <v>19.679000000000002</v>
          </cell>
          <cell r="T284">
            <v>29.751000000000001</v>
          </cell>
        </row>
        <row r="285">
          <cell r="A285">
            <v>191</v>
          </cell>
          <cell r="B285">
            <v>328</v>
          </cell>
          <cell r="C285" t="str">
            <v>Guyana</v>
          </cell>
          <cell r="D285">
            <v>0</v>
          </cell>
          <cell r="E285">
            <v>2</v>
          </cell>
          <cell r="F285" t="str">
            <v>Amro</v>
          </cell>
          <cell r="G285">
            <v>7</v>
          </cell>
          <cell r="H285" t="str">
            <v>lac</v>
          </cell>
          <cell r="I285">
            <v>1</v>
          </cell>
          <cell r="J285" t="str">
            <v>low and middle</v>
          </cell>
          <cell r="K285" t="str">
            <v>females</v>
          </cell>
          <cell r="L285" t="str">
            <v>1995-2000</v>
          </cell>
          <cell r="M285">
            <v>13.504</v>
          </cell>
          <cell r="N285">
            <v>2.9649999999999999</v>
          </cell>
          <cell r="O285">
            <v>0.36799999999999999</v>
          </cell>
          <cell r="P285">
            <v>0.77500000000000002</v>
          </cell>
          <cell r="Q285">
            <v>1.335</v>
          </cell>
          <cell r="R285">
            <v>1.6779999999999999</v>
          </cell>
          <cell r="S285">
            <v>1.9160000000000001</v>
          </cell>
          <cell r="T285">
            <v>4.4669999999999996</v>
          </cell>
        </row>
        <row r="286">
          <cell r="A286">
            <v>169</v>
          </cell>
          <cell r="B286">
            <v>332</v>
          </cell>
          <cell r="C286" t="str">
            <v>Haiti</v>
          </cell>
          <cell r="D286">
            <v>0</v>
          </cell>
          <cell r="E286">
            <v>2</v>
          </cell>
          <cell r="F286" t="str">
            <v>Amro</v>
          </cell>
          <cell r="G286">
            <v>7</v>
          </cell>
          <cell r="H286" t="str">
            <v>lac</v>
          </cell>
          <cell r="I286">
            <v>1</v>
          </cell>
          <cell r="J286" t="str">
            <v>low and middle</v>
          </cell>
          <cell r="K286" t="str">
            <v>females</v>
          </cell>
          <cell r="L286" t="str">
            <v>1995-2000</v>
          </cell>
          <cell r="M286">
            <v>230.511</v>
          </cell>
          <cell r="N286">
            <v>60.780999999999999</v>
          </cell>
          <cell r="O286">
            <v>14.8</v>
          </cell>
          <cell r="P286">
            <v>22.257000000000001</v>
          </cell>
          <cell r="Q286">
            <v>28.802</v>
          </cell>
          <cell r="R286">
            <v>31.914999999999999</v>
          </cell>
          <cell r="S286">
            <v>25.457000000000001</v>
          </cell>
          <cell r="T286">
            <v>46.499000000000002</v>
          </cell>
        </row>
        <row r="287">
          <cell r="A287">
            <v>180</v>
          </cell>
          <cell r="B287">
            <v>340</v>
          </cell>
          <cell r="C287" t="str">
            <v>Honduras</v>
          </cell>
          <cell r="D287">
            <v>0</v>
          </cell>
          <cell r="E287">
            <v>2</v>
          </cell>
          <cell r="F287" t="str">
            <v>Amro</v>
          </cell>
          <cell r="G287">
            <v>7</v>
          </cell>
          <cell r="H287" t="str">
            <v>lac</v>
          </cell>
          <cell r="I287">
            <v>1</v>
          </cell>
          <cell r="J287" t="str">
            <v>low and middle</v>
          </cell>
          <cell r="K287" t="str">
            <v>females</v>
          </cell>
          <cell r="L287" t="str">
            <v>1995-2000</v>
          </cell>
          <cell r="M287">
            <v>72.552000000000007</v>
          </cell>
          <cell r="N287">
            <v>21.716999999999999</v>
          </cell>
          <cell r="O287">
            <v>3.6180000000000003</v>
          </cell>
          <cell r="P287">
            <v>6.2089999999999996</v>
          </cell>
          <cell r="Q287">
            <v>7.1610000000000005</v>
          </cell>
          <cell r="R287">
            <v>7.270999999999999</v>
          </cell>
          <cell r="S287">
            <v>7.0129999999999999</v>
          </cell>
          <cell r="T287">
            <v>19.562999999999999</v>
          </cell>
        </row>
        <row r="288">
          <cell r="A288">
            <v>67</v>
          </cell>
          <cell r="B288">
            <v>344</v>
          </cell>
          <cell r="C288" t="str">
            <v>China, Hong Kong SAR (6)</v>
          </cell>
          <cell r="G288">
            <v>5</v>
          </cell>
          <cell r="H288" t="str">
            <v>oai</v>
          </cell>
          <cell r="I288">
            <v>4</v>
          </cell>
          <cell r="J288" t="str">
            <v>high</v>
          </cell>
          <cell r="K288" t="str">
            <v>females</v>
          </cell>
          <cell r="L288" t="str">
            <v>1995-2000</v>
          </cell>
          <cell r="M288">
            <v>81.885000000000005</v>
          </cell>
          <cell r="N288">
            <v>1.069</v>
          </cell>
          <cell r="O288">
            <v>0.28899999999999998</v>
          </cell>
          <cell r="P288">
            <v>1.034</v>
          </cell>
          <cell r="Q288">
            <v>2.98</v>
          </cell>
          <cell r="R288">
            <v>6.0579999999999998</v>
          </cell>
          <cell r="S288">
            <v>12.059000000000001</v>
          </cell>
          <cell r="T288">
            <v>58.396000000000001</v>
          </cell>
        </row>
        <row r="289">
          <cell r="A289">
            <v>124</v>
          </cell>
          <cell r="B289">
            <v>348</v>
          </cell>
          <cell r="C289" t="str">
            <v>Hungary</v>
          </cell>
          <cell r="D289">
            <v>0</v>
          </cell>
          <cell r="E289">
            <v>4</v>
          </cell>
          <cell r="F289" t="str">
            <v>Euro</v>
          </cell>
          <cell r="G289">
            <v>2</v>
          </cell>
          <cell r="H289" t="str">
            <v>fse</v>
          </cell>
          <cell r="I289">
            <v>1</v>
          </cell>
          <cell r="J289" t="str">
            <v>low and middle</v>
          </cell>
          <cell r="K289" t="str">
            <v>females</v>
          </cell>
          <cell r="L289" t="str">
            <v>1995-2000</v>
          </cell>
          <cell r="M289">
            <v>336.09300000000002</v>
          </cell>
          <cell r="N289">
            <v>2.5830000000000002</v>
          </cell>
          <cell r="O289">
            <v>0.48899999999999999</v>
          </cell>
          <cell r="P289">
            <v>2.1269999999999998</v>
          </cell>
          <cell r="Q289">
            <v>10.622</v>
          </cell>
          <cell r="R289">
            <v>34.444000000000003</v>
          </cell>
          <cell r="S289">
            <v>52.283000000000001</v>
          </cell>
          <cell r="T289">
            <v>233.54499999999999</v>
          </cell>
        </row>
        <row r="290">
          <cell r="A290">
            <v>135</v>
          </cell>
          <cell r="B290">
            <v>352</v>
          </cell>
          <cell r="C290" t="str">
            <v>Iceland</v>
          </cell>
          <cell r="D290">
            <v>0</v>
          </cell>
          <cell r="E290">
            <v>4</v>
          </cell>
          <cell r="F290" t="str">
            <v>Euro</v>
          </cell>
          <cell r="G290">
            <v>1</v>
          </cell>
          <cell r="H290" t="str">
            <v>eme</v>
          </cell>
          <cell r="I290">
            <v>4</v>
          </cell>
          <cell r="J290" t="str">
            <v>high</v>
          </cell>
          <cell r="K290" t="str">
            <v>females</v>
          </cell>
          <cell r="L290" t="str">
            <v>1995-2000</v>
          </cell>
          <cell r="M290">
            <v>4.3650000000000002</v>
          </cell>
          <cell r="N290">
            <v>6.2E-2</v>
          </cell>
          <cell r="O290">
            <v>1.3000000000000001E-2</v>
          </cell>
          <cell r="P290">
            <v>0.04</v>
          </cell>
          <cell r="Q290">
            <v>0.10700000000000001</v>
          </cell>
          <cell r="R290">
            <v>0.32599999999999996</v>
          </cell>
          <cell r="S290">
            <v>0.47600000000000003</v>
          </cell>
          <cell r="T290">
            <v>3.3409999999999997</v>
          </cell>
        </row>
        <row r="291">
          <cell r="A291">
            <v>77</v>
          </cell>
          <cell r="B291">
            <v>356</v>
          </cell>
          <cell r="C291" t="str">
            <v>India</v>
          </cell>
          <cell r="D291">
            <v>0</v>
          </cell>
          <cell r="E291">
            <v>5</v>
          </cell>
          <cell r="F291" t="str">
            <v>Searo</v>
          </cell>
          <cell r="G291">
            <v>3</v>
          </cell>
          <cell r="H291" t="str">
            <v>ind</v>
          </cell>
          <cell r="I291">
            <v>6</v>
          </cell>
          <cell r="J291" t="str">
            <v>ind</v>
          </cell>
          <cell r="K291" t="str">
            <v>females</v>
          </cell>
          <cell r="L291" t="str">
            <v>1995-2000</v>
          </cell>
          <cell r="M291">
            <v>21035.724999999999</v>
          </cell>
          <cell r="N291">
            <v>6184.7089999999998</v>
          </cell>
          <cell r="O291">
            <v>1393.6489999999999</v>
          </cell>
          <cell r="P291">
            <v>1276.9080000000001</v>
          </cell>
          <cell r="Q291">
            <v>1295.9490000000001</v>
          </cell>
          <cell r="R291">
            <v>2217.5039999999999</v>
          </cell>
          <cell r="S291">
            <v>2884.4049999999997</v>
          </cell>
          <cell r="T291">
            <v>5782.6009999999997</v>
          </cell>
        </row>
        <row r="292">
          <cell r="A292">
            <v>92</v>
          </cell>
          <cell r="B292">
            <v>360</v>
          </cell>
          <cell r="C292" t="str">
            <v>Indonesia</v>
          </cell>
          <cell r="D292">
            <v>0</v>
          </cell>
          <cell r="E292">
            <v>5</v>
          </cell>
          <cell r="F292" t="str">
            <v>Searo</v>
          </cell>
          <cell r="G292">
            <v>5</v>
          </cell>
          <cell r="H292" t="str">
            <v>oai</v>
          </cell>
          <cell r="I292">
            <v>1</v>
          </cell>
          <cell r="J292" t="str">
            <v>low and middle</v>
          </cell>
          <cell r="K292" t="str">
            <v>females</v>
          </cell>
          <cell r="L292" t="str">
            <v>1995-2000</v>
          </cell>
          <cell r="M292">
            <v>3600.3879999999999</v>
          </cell>
          <cell r="N292">
            <v>647.13599999999997</v>
          </cell>
          <cell r="O292">
            <v>96.551999999999992</v>
          </cell>
          <cell r="P292">
            <v>264.024</v>
          </cell>
          <cell r="Q292">
            <v>333.06400000000002</v>
          </cell>
          <cell r="R292">
            <v>489.50700000000001</v>
          </cell>
          <cell r="S292">
            <v>575.78899999999999</v>
          </cell>
          <cell r="T292">
            <v>1194.3159999999998</v>
          </cell>
        </row>
        <row r="293">
          <cell r="A293">
            <v>78</v>
          </cell>
          <cell r="B293">
            <v>364</v>
          </cell>
          <cell r="C293" t="str">
            <v>Iran (Islamic Republic of)</v>
          </cell>
          <cell r="D293">
            <v>0</v>
          </cell>
          <cell r="E293">
            <v>3</v>
          </cell>
          <cell r="F293" t="str">
            <v>Emro</v>
          </cell>
          <cell r="G293">
            <v>8</v>
          </cell>
          <cell r="H293" t="str">
            <v>mec</v>
          </cell>
          <cell r="I293">
            <v>1</v>
          </cell>
          <cell r="J293" t="str">
            <v>low and middle</v>
          </cell>
          <cell r="K293" t="str">
            <v>females</v>
          </cell>
          <cell r="L293" t="str">
            <v>1995-2000</v>
          </cell>
          <cell r="M293">
            <v>844.63199999999995</v>
          </cell>
          <cell r="N293">
            <v>191.46600000000001</v>
          </cell>
          <cell r="O293">
            <v>46.097999999999999</v>
          </cell>
          <cell r="P293">
            <v>59.835000000000001</v>
          </cell>
          <cell r="Q293">
            <v>59.313999999999993</v>
          </cell>
          <cell r="R293">
            <v>90.604000000000013</v>
          </cell>
          <cell r="S293">
            <v>132.02100000000002</v>
          </cell>
          <cell r="T293">
            <v>265.29399999999998</v>
          </cell>
        </row>
        <row r="294">
          <cell r="A294">
            <v>107</v>
          </cell>
          <cell r="B294">
            <v>368</v>
          </cell>
          <cell r="C294" t="str">
            <v>Iraq</v>
          </cell>
          <cell r="D294">
            <v>0</v>
          </cell>
          <cell r="E294">
            <v>3</v>
          </cell>
          <cell r="F294" t="str">
            <v>Emro</v>
          </cell>
          <cell r="G294">
            <v>8</v>
          </cell>
          <cell r="H294" t="str">
            <v>mec</v>
          </cell>
          <cell r="I294">
            <v>1</v>
          </cell>
          <cell r="J294" t="str">
            <v>low and middle</v>
          </cell>
          <cell r="K294" t="str">
            <v>females</v>
          </cell>
          <cell r="L294" t="str">
            <v>1995-2000</v>
          </cell>
          <cell r="M294">
            <v>429.661</v>
          </cell>
          <cell r="N294">
            <v>211.934</v>
          </cell>
          <cell r="O294">
            <v>13.68</v>
          </cell>
          <cell r="P294">
            <v>22.640999999999998</v>
          </cell>
          <cell r="Q294">
            <v>28.537000000000003</v>
          </cell>
          <cell r="R294">
            <v>40.411000000000001</v>
          </cell>
          <cell r="S294">
            <v>38.319000000000003</v>
          </cell>
          <cell r="T294">
            <v>74.138999999999996</v>
          </cell>
        </row>
        <row r="295">
          <cell r="A295">
            <v>136</v>
          </cell>
          <cell r="B295">
            <v>372</v>
          </cell>
          <cell r="C295" t="str">
            <v>Ireland</v>
          </cell>
          <cell r="D295">
            <v>0</v>
          </cell>
          <cell r="E295">
            <v>4</v>
          </cell>
          <cell r="F295" t="str">
            <v>Euro</v>
          </cell>
          <cell r="G295">
            <v>1</v>
          </cell>
          <cell r="H295" t="str">
            <v>eme</v>
          </cell>
          <cell r="I295">
            <v>4</v>
          </cell>
          <cell r="J295" t="str">
            <v>high</v>
          </cell>
          <cell r="K295" t="str">
            <v>females</v>
          </cell>
          <cell r="L295" t="str">
            <v>1995-2000</v>
          </cell>
          <cell r="M295">
            <v>72.825000000000003</v>
          </cell>
          <cell r="N295">
            <v>0.95199999999999996</v>
          </cell>
          <cell r="O295">
            <v>0.15</v>
          </cell>
          <cell r="P295">
            <v>0.59299999999999997</v>
          </cell>
          <cell r="Q295">
            <v>1.282</v>
          </cell>
          <cell r="R295">
            <v>5.056</v>
          </cell>
          <cell r="S295">
            <v>8.6120000000000001</v>
          </cell>
          <cell r="T295">
            <v>56.18</v>
          </cell>
        </row>
        <row r="296">
          <cell r="A296">
            <v>108</v>
          </cell>
          <cell r="B296">
            <v>376</v>
          </cell>
          <cell r="C296" t="str">
            <v>Israel</v>
          </cell>
          <cell r="D296">
            <v>0</v>
          </cell>
          <cell r="E296">
            <v>4</v>
          </cell>
          <cell r="F296" t="str">
            <v>Euro</v>
          </cell>
          <cell r="G296">
            <v>8</v>
          </cell>
          <cell r="H296" t="str">
            <v>mec</v>
          </cell>
          <cell r="I296">
            <v>4</v>
          </cell>
          <cell r="J296" t="str">
            <v>high</v>
          </cell>
          <cell r="K296" t="str">
            <v>females</v>
          </cell>
          <cell r="L296" t="str">
            <v>1995-2000</v>
          </cell>
          <cell r="M296">
            <v>88.224000000000004</v>
          </cell>
          <cell r="N296">
            <v>2.6640000000000001</v>
          </cell>
          <cell r="O296">
            <v>0.40600000000000003</v>
          </cell>
          <cell r="P296">
            <v>0.90500000000000003</v>
          </cell>
          <cell r="Q296">
            <v>2.1539999999999999</v>
          </cell>
          <cell r="R296">
            <v>6.165</v>
          </cell>
          <cell r="S296">
            <v>11.911000000000001</v>
          </cell>
          <cell r="T296">
            <v>64.019000000000005</v>
          </cell>
        </row>
        <row r="297">
          <cell r="A297">
            <v>147</v>
          </cell>
          <cell r="B297">
            <v>380</v>
          </cell>
          <cell r="C297" t="str">
            <v>Italy</v>
          </cell>
          <cell r="D297">
            <v>0</v>
          </cell>
          <cell r="E297">
            <v>4</v>
          </cell>
          <cell r="F297" t="str">
            <v>Euro</v>
          </cell>
          <cell r="G297">
            <v>1</v>
          </cell>
          <cell r="H297" t="str">
            <v>eme</v>
          </cell>
          <cell r="I297">
            <v>4</v>
          </cell>
          <cell r="J297" t="str">
            <v>high</v>
          </cell>
          <cell r="K297" t="str">
            <v>females</v>
          </cell>
          <cell r="L297" t="str">
            <v>1995-2000</v>
          </cell>
          <cell r="M297">
            <v>1439.72</v>
          </cell>
          <cell r="N297">
            <v>10.409000000000001</v>
          </cell>
          <cell r="O297">
            <v>2.4750000000000001</v>
          </cell>
          <cell r="P297">
            <v>8.2170000000000005</v>
          </cell>
          <cell r="Q297">
            <v>21.826000000000001</v>
          </cell>
          <cell r="R297">
            <v>75.016999999999996</v>
          </cell>
          <cell r="S297">
            <v>150.49099999999999</v>
          </cell>
          <cell r="T297">
            <v>1171.2850000000001</v>
          </cell>
        </row>
        <row r="298">
          <cell r="A298">
            <v>51</v>
          </cell>
          <cell r="B298">
            <v>384</v>
          </cell>
          <cell r="C298" t="str">
            <v>Cote d'Ivoire</v>
          </cell>
          <cell r="D298">
            <v>0</v>
          </cell>
          <cell r="E298">
            <v>1</v>
          </cell>
          <cell r="F298" t="str">
            <v>Afro</v>
          </cell>
          <cell r="G298">
            <v>6</v>
          </cell>
          <cell r="H298" t="str">
            <v>ssa</v>
          </cell>
          <cell r="I298">
            <v>1</v>
          </cell>
          <cell r="J298" t="str">
            <v>low and middle</v>
          </cell>
          <cell r="K298" t="str">
            <v>females</v>
          </cell>
          <cell r="L298" t="str">
            <v>1995-2000</v>
          </cell>
          <cell r="M298">
            <v>539.63300000000004</v>
          </cell>
          <cell r="N298">
            <v>171.89500000000001</v>
          </cell>
          <cell r="O298">
            <v>46.173999999999999</v>
          </cell>
          <cell r="P298">
            <v>62.344999999999999</v>
          </cell>
          <cell r="Q298">
            <v>94.1</v>
          </cell>
          <cell r="R298">
            <v>71.558999999999997</v>
          </cell>
          <cell r="S298">
            <v>39.103999999999999</v>
          </cell>
          <cell r="T298">
            <v>54.455999999999996</v>
          </cell>
        </row>
        <row r="299">
          <cell r="A299">
            <v>170</v>
          </cell>
          <cell r="B299">
            <v>388</v>
          </cell>
          <cell r="C299" t="str">
            <v>Jamaica</v>
          </cell>
          <cell r="D299">
            <v>0</v>
          </cell>
          <cell r="E299">
            <v>2</v>
          </cell>
          <cell r="F299" t="str">
            <v>Amro</v>
          </cell>
          <cell r="G299">
            <v>7</v>
          </cell>
          <cell r="H299" t="str">
            <v>lac</v>
          </cell>
          <cell r="I299">
            <v>1</v>
          </cell>
          <cell r="J299" t="str">
            <v>low and middle</v>
          </cell>
          <cell r="K299" t="str">
            <v>females</v>
          </cell>
          <cell r="L299" t="str">
            <v>1995-2000</v>
          </cell>
          <cell r="M299">
            <v>36.042999999999999</v>
          </cell>
          <cell r="N299">
            <v>3.4089999999999998</v>
          </cell>
          <cell r="O299">
            <v>0.35399999999999998</v>
          </cell>
          <cell r="P299">
            <v>0.65700000000000003</v>
          </cell>
          <cell r="Q299">
            <v>1.3639999999999999</v>
          </cell>
          <cell r="R299">
            <v>2.4590000000000001</v>
          </cell>
          <cell r="S299">
            <v>4.0579999999999998</v>
          </cell>
          <cell r="T299">
            <v>23.741999999999997</v>
          </cell>
        </row>
        <row r="300">
          <cell r="A300">
            <v>69</v>
          </cell>
          <cell r="B300">
            <v>392</v>
          </cell>
          <cell r="C300" t="str">
            <v>Japan</v>
          </cell>
          <cell r="D300">
            <v>0</v>
          </cell>
          <cell r="E300">
            <v>6</v>
          </cell>
          <cell r="F300" t="str">
            <v>Wpro</v>
          </cell>
          <cell r="G300">
            <v>1</v>
          </cell>
          <cell r="H300" t="str">
            <v>eme</v>
          </cell>
          <cell r="I300">
            <v>4</v>
          </cell>
          <cell r="J300" t="str">
            <v>high</v>
          </cell>
          <cell r="K300" t="str">
            <v>females</v>
          </cell>
          <cell r="L300" t="str">
            <v>1995-2000</v>
          </cell>
          <cell r="M300">
            <v>2373.875</v>
          </cell>
          <cell r="N300">
            <v>16.138000000000002</v>
          </cell>
          <cell r="O300">
            <v>3.6909999999999998</v>
          </cell>
          <cell r="P300">
            <v>17.785</v>
          </cell>
          <cell r="Q300">
            <v>42.561</v>
          </cell>
          <cell r="R300">
            <v>169.81099999999998</v>
          </cell>
          <cell r="S300">
            <v>260.76</v>
          </cell>
          <cell r="T300">
            <v>1863.1290000000001</v>
          </cell>
        </row>
        <row r="301">
          <cell r="A301">
            <v>79</v>
          </cell>
          <cell r="B301">
            <v>398</v>
          </cell>
          <cell r="C301" t="str">
            <v>Kazakhstan</v>
          </cell>
          <cell r="D301">
            <v>0</v>
          </cell>
          <cell r="E301">
            <v>4</v>
          </cell>
          <cell r="F301" t="str">
            <v>Euro</v>
          </cell>
          <cell r="G301">
            <v>8</v>
          </cell>
          <cell r="H301" t="str">
            <v>mec</v>
          </cell>
          <cell r="I301">
            <v>1</v>
          </cell>
          <cell r="J301" t="str">
            <v>low and middle</v>
          </cell>
          <cell r="K301" t="str">
            <v>females</v>
          </cell>
          <cell r="L301" t="str">
            <v>1995-2000</v>
          </cell>
          <cell r="M301">
            <v>323.416</v>
          </cell>
          <cell r="N301">
            <v>26.478999999999999</v>
          </cell>
          <cell r="O301">
            <v>3.31</v>
          </cell>
          <cell r="P301">
            <v>9.3209999999999997</v>
          </cell>
          <cell r="Q301">
            <v>17.193999999999999</v>
          </cell>
          <cell r="R301">
            <v>36.561</v>
          </cell>
          <cell r="S301">
            <v>55.808</v>
          </cell>
          <cell r="T301">
            <v>174.74300000000002</v>
          </cell>
        </row>
        <row r="302">
          <cell r="A302">
            <v>109</v>
          </cell>
          <cell r="B302">
            <v>400</v>
          </cell>
          <cell r="C302" t="str">
            <v>Jordan</v>
          </cell>
          <cell r="D302">
            <v>0</v>
          </cell>
          <cell r="E302">
            <v>3</v>
          </cell>
          <cell r="F302" t="str">
            <v>Emro</v>
          </cell>
          <cell r="G302">
            <v>8</v>
          </cell>
          <cell r="H302" t="str">
            <v>mec</v>
          </cell>
          <cell r="I302">
            <v>1</v>
          </cell>
          <cell r="J302" t="str">
            <v>low and middle</v>
          </cell>
          <cell r="K302" t="str">
            <v>females</v>
          </cell>
          <cell r="L302" t="str">
            <v>1995-2000</v>
          </cell>
          <cell r="M302">
            <v>64.694999999999993</v>
          </cell>
          <cell r="N302">
            <v>16.207000000000001</v>
          </cell>
          <cell r="O302">
            <v>1.8340000000000001</v>
          </cell>
          <cell r="P302">
            <v>4.0180000000000007</v>
          </cell>
          <cell r="Q302">
            <v>4.7690000000000001</v>
          </cell>
          <cell r="R302">
            <v>7.6829999999999998</v>
          </cell>
          <cell r="S302">
            <v>8.84</v>
          </cell>
          <cell r="T302">
            <v>21.343999999999998</v>
          </cell>
        </row>
        <row r="303">
          <cell r="A303">
            <v>12</v>
          </cell>
          <cell r="B303">
            <v>404</v>
          </cell>
          <cell r="C303" t="str">
            <v>Kenya</v>
          </cell>
          <cell r="D303">
            <v>0</v>
          </cell>
          <cell r="E303">
            <v>1</v>
          </cell>
          <cell r="F303" t="str">
            <v>Afro</v>
          </cell>
          <cell r="G303">
            <v>6</v>
          </cell>
          <cell r="H303" t="str">
            <v>ssa</v>
          </cell>
          <cell r="I303">
            <v>1</v>
          </cell>
          <cell r="J303" t="str">
            <v>low and middle</v>
          </cell>
          <cell r="K303" t="str">
            <v>females</v>
          </cell>
          <cell r="L303" t="str">
            <v>1995-2000</v>
          </cell>
          <cell r="M303">
            <v>857.69500000000005</v>
          </cell>
          <cell r="N303">
            <v>250.001</v>
          </cell>
          <cell r="O303">
            <v>66.855999999999995</v>
          </cell>
          <cell r="P303">
            <v>101.071</v>
          </cell>
          <cell r="Q303">
            <v>151.584</v>
          </cell>
          <cell r="R303">
            <v>108.895</v>
          </cell>
          <cell r="S303">
            <v>57.84</v>
          </cell>
          <cell r="T303">
            <v>121.44799999999999</v>
          </cell>
        </row>
        <row r="304">
          <cell r="A304">
            <v>68</v>
          </cell>
          <cell r="B304">
            <v>408</v>
          </cell>
          <cell r="C304" t="str">
            <v>Dem. People's Rep. of Korea</v>
          </cell>
          <cell r="D304">
            <v>0</v>
          </cell>
          <cell r="E304">
            <v>5</v>
          </cell>
          <cell r="F304" t="str">
            <v>Searo</v>
          </cell>
          <cell r="G304">
            <v>5</v>
          </cell>
          <cell r="H304" t="str">
            <v>oai</v>
          </cell>
          <cell r="I304">
            <v>1</v>
          </cell>
          <cell r="J304" t="str">
            <v>low and middle</v>
          </cell>
          <cell r="K304" t="str">
            <v>females</v>
          </cell>
          <cell r="L304" t="str">
            <v>1995-2000</v>
          </cell>
          <cell r="M304">
            <v>298.09199999999998</v>
          </cell>
          <cell r="N304">
            <v>28.934999999999999</v>
          </cell>
          <cell r="O304">
            <v>1.95</v>
          </cell>
          <cell r="P304">
            <v>7.7690000000000001</v>
          </cell>
          <cell r="Q304">
            <v>18.262</v>
          </cell>
          <cell r="R304">
            <v>37.316000000000003</v>
          </cell>
          <cell r="S304">
            <v>53.125</v>
          </cell>
          <cell r="T304">
            <v>150.73500000000001</v>
          </cell>
        </row>
        <row r="305">
          <cell r="A305">
            <v>72</v>
          </cell>
          <cell r="B305">
            <v>410</v>
          </cell>
          <cell r="C305" t="str">
            <v>Republic of Korea</v>
          </cell>
          <cell r="D305">
            <v>0</v>
          </cell>
          <cell r="E305">
            <v>6</v>
          </cell>
          <cell r="F305" t="str">
            <v>Wpro</v>
          </cell>
          <cell r="G305">
            <v>5</v>
          </cell>
          <cell r="H305" t="str">
            <v>oai</v>
          </cell>
          <cell r="I305">
            <v>4</v>
          </cell>
          <cell r="J305" t="str">
            <v>high</v>
          </cell>
          <cell r="K305" t="str">
            <v>females</v>
          </cell>
          <cell r="L305" t="str">
            <v>1995-2000</v>
          </cell>
          <cell r="M305">
            <v>628.44399999999996</v>
          </cell>
          <cell r="N305">
            <v>21.640999999999998</v>
          </cell>
          <cell r="O305">
            <v>6.0739999999999998</v>
          </cell>
          <cell r="P305">
            <v>19.318999999999999</v>
          </cell>
          <cell r="Q305">
            <v>40.745999999999995</v>
          </cell>
          <cell r="R305">
            <v>78.864999999999995</v>
          </cell>
          <cell r="S305">
            <v>111.09299999999999</v>
          </cell>
          <cell r="T305">
            <v>350.70600000000002</v>
          </cell>
        </row>
        <row r="306">
          <cell r="A306">
            <v>110</v>
          </cell>
          <cell r="B306">
            <v>414</v>
          </cell>
          <cell r="C306" t="str">
            <v>Kuwait</v>
          </cell>
          <cell r="D306">
            <v>0</v>
          </cell>
          <cell r="E306">
            <v>3</v>
          </cell>
          <cell r="F306" t="str">
            <v>Emro</v>
          </cell>
          <cell r="G306">
            <v>8</v>
          </cell>
          <cell r="H306" t="str">
            <v>mec</v>
          </cell>
          <cell r="I306">
            <v>4</v>
          </cell>
          <cell r="J306" t="str">
            <v>high</v>
          </cell>
          <cell r="K306" t="str">
            <v>females</v>
          </cell>
          <cell r="L306" t="str">
            <v>1995-2000</v>
          </cell>
          <cell r="M306">
            <v>8.0259999999999998</v>
          </cell>
          <cell r="N306">
            <v>1.4279999999999999</v>
          </cell>
          <cell r="O306">
            <v>0.184</v>
          </cell>
          <cell r="P306">
            <v>0.26800000000000002</v>
          </cell>
          <cell r="Q306">
            <v>0.58099999999999996</v>
          </cell>
          <cell r="R306">
            <v>1.4590000000000001</v>
          </cell>
          <cell r="S306">
            <v>1.274</v>
          </cell>
          <cell r="T306">
            <v>2.8319999999999999</v>
          </cell>
        </row>
        <row r="307">
          <cell r="A307">
            <v>80</v>
          </cell>
          <cell r="B307">
            <v>417</v>
          </cell>
          <cell r="C307" t="str">
            <v>Kyrgyzstan</v>
          </cell>
          <cell r="D307">
            <v>0</v>
          </cell>
          <cell r="E307">
            <v>4</v>
          </cell>
          <cell r="F307" t="str">
            <v>Euro</v>
          </cell>
          <cell r="G307">
            <v>8</v>
          </cell>
          <cell r="H307" t="str">
            <v>mec</v>
          </cell>
          <cell r="I307">
            <v>1</v>
          </cell>
          <cell r="J307" t="str">
            <v>low and middle</v>
          </cell>
          <cell r="K307" t="str">
            <v>females</v>
          </cell>
          <cell r="L307" t="str">
            <v>1995-2000</v>
          </cell>
          <cell r="M307">
            <v>78.254999999999995</v>
          </cell>
          <cell r="N307">
            <v>12.769</v>
          </cell>
          <cell r="O307">
            <v>1.3340000000000001</v>
          </cell>
          <cell r="P307">
            <v>2.7439999999999998</v>
          </cell>
          <cell r="Q307">
            <v>4.7789999999999999</v>
          </cell>
          <cell r="R307">
            <v>7.0360000000000005</v>
          </cell>
          <cell r="S307">
            <v>11.815</v>
          </cell>
          <cell r="T307">
            <v>37.778000000000006</v>
          </cell>
        </row>
        <row r="308">
          <cell r="A308">
            <v>93</v>
          </cell>
          <cell r="B308">
            <v>418</v>
          </cell>
          <cell r="C308" t="str">
            <v>Lao People's Dem. Republic</v>
          </cell>
          <cell r="D308">
            <v>0</v>
          </cell>
          <cell r="E308">
            <v>6</v>
          </cell>
          <cell r="F308" t="str">
            <v>Wpro</v>
          </cell>
          <cell r="G308">
            <v>5</v>
          </cell>
          <cell r="H308" t="str">
            <v>oai</v>
          </cell>
          <cell r="I308">
            <v>1</v>
          </cell>
          <cell r="J308" t="str">
            <v>low and middle</v>
          </cell>
          <cell r="K308" t="str">
            <v>females</v>
          </cell>
          <cell r="L308" t="str">
            <v>1995-2000</v>
          </cell>
          <cell r="M308">
            <v>163.28800000000001</v>
          </cell>
          <cell r="N308">
            <v>72.602999999999994</v>
          </cell>
          <cell r="O308">
            <v>14.36</v>
          </cell>
          <cell r="P308">
            <v>13.931000000000001</v>
          </cell>
          <cell r="Q308">
            <v>13.67</v>
          </cell>
          <cell r="R308">
            <v>13.584</v>
          </cell>
          <cell r="S308">
            <v>12.966000000000001</v>
          </cell>
          <cell r="T308">
            <v>22.173999999999999</v>
          </cell>
        </row>
        <row r="309">
          <cell r="A309">
            <v>111</v>
          </cell>
          <cell r="B309">
            <v>422</v>
          </cell>
          <cell r="C309" t="str">
            <v>Lebanon</v>
          </cell>
          <cell r="D309">
            <v>0</v>
          </cell>
          <cell r="E309">
            <v>3</v>
          </cell>
          <cell r="F309" t="str">
            <v>Emro</v>
          </cell>
          <cell r="G309">
            <v>8</v>
          </cell>
          <cell r="H309" t="str">
            <v>mec</v>
          </cell>
          <cell r="I309">
            <v>1</v>
          </cell>
          <cell r="J309" t="str">
            <v>low and middle</v>
          </cell>
          <cell r="K309" t="str">
            <v>females</v>
          </cell>
          <cell r="L309" t="str">
            <v>1995-2000</v>
          </cell>
          <cell r="M309">
            <v>48.28</v>
          </cell>
          <cell r="N309">
            <v>5.75</v>
          </cell>
          <cell r="O309">
            <v>0.72299999999999998</v>
          </cell>
          <cell r="P309">
            <v>2.11</v>
          </cell>
          <cell r="Q309">
            <v>3.3050000000000002</v>
          </cell>
          <cell r="R309">
            <v>5.0880000000000001</v>
          </cell>
          <cell r="S309">
            <v>8.1310000000000002</v>
          </cell>
          <cell r="T309">
            <v>23.172999999999998</v>
          </cell>
        </row>
        <row r="310">
          <cell r="A310">
            <v>43</v>
          </cell>
          <cell r="B310">
            <v>426</v>
          </cell>
          <cell r="C310" t="str">
            <v>Lesotho</v>
          </cell>
          <cell r="D310">
            <v>0</v>
          </cell>
          <cell r="E310">
            <v>1</v>
          </cell>
          <cell r="F310" t="str">
            <v>Afro</v>
          </cell>
          <cell r="G310">
            <v>6</v>
          </cell>
          <cell r="H310" t="str">
            <v>ssa</v>
          </cell>
          <cell r="I310">
            <v>1</v>
          </cell>
          <cell r="J310" t="str">
            <v>low and middle</v>
          </cell>
          <cell r="K310" t="str">
            <v>females</v>
          </cell>
          <cell r="L310" t="str">
            <v>1995-2000</v>
          </cell>
          <cell r="M310">
            <v>61.194000000000003</v>
          </cell>
          <cell r="N310">
            <v>22.556999999999999</v>
          </cell>
          <cell r="O310">
            <v>2.778</v>
          </cell>
          <cell r="P310">
            <v>4.274</v>
          </cell>
          <cell r="Q310">
            <v>6.9950000000000001</v>
          </cell>
          <cell r="R310">
            <v>6.7210000000000001</v>
          </cell>
          <cell r="S310">
            <v>5.6210000000000004</v>
          </cell>
          <cell r="T310">
            <v>12.247999999999999</v>
          </cell>
        </row>
        <row r="311">
          <cell r="A311">
            <v>137</v>
          </cell>
          <cell r="B311">
            <v>428</v>
          </cell>
          <cell r="C311" t="str">
            <v>Latvia</v>
          </cell>
          <cell r="D311">
            <v>0</v>
          </cell>
          <cell r="E311">
            <v>4</v>
          </cell>
          <cell r="F311" t="str">
            <v>Euro</v>
          </cell>
          <cell r="G311">
            <v>2</v>
          </cell>
          <cell r="H311" t="str">
            <v>fse</v>
          </cell>
          <cell r="I311">
            <v>1</v>
          </cell>
          <cell r="J311" t="str">
            <v>low and middle</v>
          </cell>
          <cell r="K311" t="str">
            <v>females</v>
          </cell>
          <cell r="L311" t="str">
            <v>1995-2000</v>
          </cell>
          <cell r="M311">
            <v>86.465000000000003</v>
          </cell>
          <cell r="N311">
            <v>0.98599999999999999</v>
          </cell>
          <cell r="O311">
            <v>0.29899999999999999</v>
          </cell>
          <cell r="P311">
            <v>0.878</v>
          </cell>
          <cell r="Q311">
            <v>2.367</v>
          </cell>
          <cell r="R311">
            <v>7.4339999999999993</v>
          </cell>
          <cell r="S311">
            <v>13.591999999999999</v>
          </cell>
          <cell r="T311">
            <v>60.908999999999999</v>
          </cell>
        </row>
        <row r="312">
          <cell r="A312">
            <v>56</v>
          </cell>
          <cell r="B312">
            <v>430</v>
          </cell>
          <cell r="C312" t="str">
            <v>Liberia</v>
          </cell>
          <cell r="D312">
            <v>0</v>
          </cell>
          <cell r="E312">
            <v>1</v>
          </cell>
          <cell r="F312" t="str">
            <v>Afro</v>
          </cell>
          <cell r="G312">
            <v>6</v>
          </cell>
          <cell r="H312" t="str">
            <v>ssa</v>
          </cell>
          <cell r="I312">
            <v>1</v>
          </cell>
          <cell r="J312" t="str">
            <v>low and middle</v>
          </cell>
          <cell r="K312" t="str">
            <v>females</v>
          </cell>
          <cell r="L312" t="str">
            <v>1995-2000</v>
          </cell>
          <cell r="M312">
            <v>103.667</v>
          </cell>
          <cell r="N312">
            <v>45.994999999999997</v>
          </cell>
          <cell r="O312">
            <v>8.51</v>
          </cell>
          <cell r="P312">
            <v>10.643000000000001</v>
          </cell>
          <cell r="Q312">
            <v>8.8919999999999995</v>
          </cell>
          <cell r="R312">
            <v>9.6509999999999998</v>
          </cell>
          <cell r="S312">
            <v>7.7880000000000003</v>
          </cell>
          <cell r="T312">
            <v>12.188000000000001</v>
          </cell>
        </row>
        <row r="313">
          <cell r="A313">
            <v>36</v>
          </cell>
          <cell r="B313">
            <v>434</v>
          </cell>
          <cell r="C313" t="str">
            <v>Libyan Arab Jamahiriya</v>
          </cell>
          <cell r="D313">
            <v>0</v>
          </cell>
          <cell r="E313">
            <v>3</v>
          </cell>
          <cell r="F313" t="str">
            <v>Emro</v>
          </cell>
          <cell r="G313">
            <v>8</v>
          </cell>
          <cell r="H313" t="str">
            <v>mec</v>
          </cell>
          <cell r="I313">
            <v>1</v>
          </cell>
          <cell r="J313" t="str">
            <v>low and middle</v>
          </cell>
          <cell r="K313" t="str">
            <v>females</v>
          </cell>
          <cell r="L313" t="str">
            <v>1995-2000</v>
          </cell>
          <cell r="M313">
            <v>49.847999999999999</v>
          </cell>
          <cell r="N313">
            <v>11.672000000000001</v>
          </cell>
          <cell r="O313">
            <v>1.0609999999999999</v>
          </cell>
          <cell r="P313">
            <v>2.8090000000000002</v>
          </cell>
          <cell r="Q313">
            <v>3.9360000000000004</v>
          </cell>
          <cell r="R313">
            <v>7.7010000000000005</v>
          </cell>
          <cell r="S313">
            <v>7.742</v>
          </cell>
          <cell r="T313">
            <v>14.927000000000001</v>
          </cell>
        </row>
        <row r="314">
          <cell r="A314">
            <v>138</v>
          </cell>
          <cell r="B314">
            <v>440</v>
          </cell>
          <cell r="C314" t="str">
            <v>Lithuania</v>
          </cell>
          <cell r="D314">
            <v>0</v>
          </cell>
          <cell r="E314">
            <v>4</v>
          </cell>
          <cell r="F314" t="str">
            <v>Euro</v>
          </cell>
          <cell r="G314">
            <v>2</v>
          </cell>
          <cell r="H314" t="str">
            <v>fse</v>
          </cell>
          <cell r="I314">
            <v>1</v>
          </cell>
          <cell r="J314" t="str">
            <v>low and middle</v>
          </cell>
          <cell r="K314" t="str">
            <v>females</v>
          </cell>
          <cell r="L314" t="str">
            <v>1995-2000</v>
          </cell>
          <cell r="M314">
            <v>104.23099999999999</v>
          </cell>
          <cell r="N314">
            <v>1.7450000000000001</v>
          </cell>
          <cell r="O314">
            <v>0.435</v>
          </cell>
          <cell r="P314">
            <v>1.0510000000000002</v>
          </cell>
          <cell r="Q314">
            <v>3.7320000000000002</v>
          </cell>
          <cell r="R314">
            <v>9.3960000000000008</v>
          </cell>
          <cell r="S314">
            <v>16.613</v>
          </cell>
          <cell r="T314">
            <v>71.259</v>
          </cell>
        </row>
        <row r="315">
          <cell r="A315">
            <v>159</v>
          </cell>
          <cell r="B315">
            <v>442</v>
          </cell>
          <cell r="C315" t="str">
            <v>Luxembourg</v>
          </cell>
          <cell r="D315">
            <v>0</v>
          </cell>
          <cell r="E315">
            <v>4</v>
          </cell>
          <cell r="F315" t="str">
            <v>Euro</v>
          </cell>
          <cell r="G315">
            <v>1</v>
          </cell>
          <cell r="H315" t="str">
            <v>eme</v>
          </cell>
          <cell r="I315">
            <v>4</v>
          </cell>
          <cell r="J315" t="str">
            <v>high</v>
          </cell>
          <cell r="K315" t="str">
            <v>females</v>
          </cell>
          <cell r="L315" t="str">
            <v>1995-2000</v>
          </cell>
          <cell r="M315">
            <v>9.9529999999999994</v>
          </cell>
          <cell r="N315">
            <v>9.8000000000000004E-2</v>
          </cell>
          <cell r="O315">
            <v>1.3000000000000001E-2</v>
          </cell>
          <cell r="P315">
            <v>0.06</v>
          </cell>
          <cell r="Q315">
            <v>0.188</v>
          </cell>
          <cell r="R315">
            <v>0.60899999999999999</v>
          </cell>
          <cell r="S315">
            <v>1.052</v>
          </cell>
          <cell r="T315">
            <v>7.9329999999999998</v>
          </cell>
        </row>
        <row r="316">
          <cell r="A316">
            <v>70</v>
          </cell>
          <cell r="B316">
            <v>446</v>
          </cell>
          <cell r="C316" t="str">
            <v>Macau</v>
          </cell>
          <cell r="G316">
            <v>5</v>
          </cell>
          <cell r="H316" t="str">
            <v>oai</v>
          </cell>
          <cell r="I316">
            <v>4</v>
          </cell>
          <cell r="J316" t="str">
            <v>high</v>
          </cell>
          <cell r="K316" t="str">
            <v>females</v>
          </cell>
          <cell r="L316" t="str">
            <v>1995-2000</v>
          </cell>
          <cell r="M316">
            <v>4.8490000000000002</v>
          </cell>
          <cell r="N316">
            <v>0.153</v>
          </cell>
          <cell r="O316">
            <v>1.7000000000000001E-2</v>
          </cell>
          <cell r="P316">
            <v>6.9000000000000006E-2</v>
          </cell>
          <cell r="Q316">
            <v>0.254</v>
          </cell>
          <cell r="R316">
            <v>0.38400000000000001</v>
          </cell>
          <cell r="S316">
            <v>0.58699999999999997</v>
          </cell>
          <cell r="T316">
            <v>3.3849999999999998</v>
          </cell>
        </row>
        <row r="317">
          <cell r="A317">
            <v>13</v>
          </cell>
          <cell r="B317">
            <v>450</v>
          </cell>
          <cell r="C317" t="str">
            <v>Madagascar</v>
          </cell>
          <cell r="D317">
            <v>0</v>
          </cell>
          <cell r="E317">
            <v>1</v>
          </cell>
          <cell r="F317" t="str">
            <v>Afro</v>
          </cell>
          <cell r="G317">
            <v>6</v>
          </cell>
          <cell r="H317" t="str">
            <v>ssa</v>
          </cell>
          <cell r="I317">
            <v>1</v>
          </cell>
          <cell r="J317" t="str">
            <v>low and middle</v>
          </cell>
          <cell r="K317" t="str">
            <v>females</v>
          </cell>
          <cell r="L317" t="str">
            <v>1995-2000</v>
          </cell>
          <cell r="M317">
            <v>382.43200000000002</v>
          </cell>
          <cell r="N317">
            <v>163.66399999999999</v>
          </cell>
          <cell r="O317">
            <v>19.780999999999999</v>
          </cell>
          <cell r="P317">
            <v>33.363</v>
          </cell>
          <cell r="Q317">
            <v>34.457000000000001</v>
          </cell>
          <cell r="R317">
            <v>34.928000000000004</v>
          </cell>
          <cell r="S317">
            <v>33.361000000000004</v>
          </cell>
          <cell r="T317">
            <v>62.878</v>
          </cell>
        </row>
        <row r="318">
          <cell r="A318">
            <v>14</v>
          </cell>
          <cell r="B318">
            <v>454</v>
          </cell>
          <cell r="C318" t="str">
            <v>Malawi</v>
          </cell>
          <cell r="D318">
            <v>0</v>
          </cell>
          <cell r="E318">
            <v>1</v>
          </cell>
          <cell r="F318" t="str">
            <v>Afro</v>
          </cell>
          <cell r="G318">
            <v>6</v>
          </cell>
          <cell r="H318" t="str">
            <v>ssa</v>
          </cell>
          <cell r="I318">
            <v>1</v>
          </cell>
          <cell r="J318" t="str">
            <v>low and middle</v>
          </cell>
          <cell r="K318" t="str">
            <v>females</v>
          </cell>
          <cell r="L318" t="str">
            <v>1995-2000</v>
          </cell>
          <cell r="M318">
            <v>600.90499999999997</v>
          </cell>
          <cell r="N318">
            <v>266.95800000000003</v>
          </cell>
          <cell r="O318">
            <v>58.25</v>
          </cell>
          <cell r="P318">
            <v>53.150999999999996</v>
          </cell>
          <cell r="Q318">
            <v>83.284999999999997</v>
          </cell>
          <cell r="R318">
            <v>62.612000000000009</v>
          </cell>
          <cell r="S318">
            <v>32.08</v>
          </cell>
          <cell r="T318">
            <v>44.56900000000001</v>
          </cell>
        </row>
        <row r="319">
          <cell r="A319">
            <v>94</v>
          </cell>
          <cell r="B319">
            <v>458</v>
          </cell>
          <cell r="C319" t="str">
            <v>Malaysia</v>
          </cell>
          <cell r="D319">
            <v>0</v>
          </cell>
          <cell r="E319">
            <v>6</v>
          </cell>
          <cell r="F319" t="str">
            <v>Wpro</v>
          </cell>
          <cell r="G319">
            <v>5</v>
          </cell>
          <cell r="H319" t="str">
            <v>oai</v>
          </cell>
          <cell r="I319">
            <v>1</v>
          </cell>
          <cell r="J319" t="str">
            <v>low and middle</v>
          </cell>
          <cell r="K319" t="str">
            <v>females</v>
          </cell>
          <cell r="L319" t="str">
            <v>1995-2000</v>
          </cell>
          <cell r="M319">
            <v>221.364</v>
          </cell>
          <cell r="N319">
            <v>17.239000000000001</v>
          </cell>
          <cell r="O319">
            <v>3.48</v>
          </cell>
          <cell r="P319">
            <v>7.6470000000000002</v>
          </cell>
          <cell r="Q319">
            <v>15.016000000000002</v>
          </cell>
          <cell r="R319">
            <v>30.079000000000001</v>
          </cell>
          <cell r="S319">
            <v>42.420999999999999</v>
          </cell>
          <cell r="T319">
            <v>105.482</v>
          </cell>
        </row>
        <row r="320">
          <cell r="A320">
            <v>81</v>
          </cell>
          <cell r="B320">
            <v>462</v>
          </cell>
          <cell r="C320" t="str">
            <v>Maldives</v>
          </cell>
          <cell r="D320">
            <v>0</v>
          </cell>
          <cell r="E320">
            <v>5</v>
          </cell>
          <cell r="F320" t="str">
            <v>Searo</v>
          </cell>
          <cell r="G320">
            <v>5</v>
          </cell>
          <cell r="H320" t="str">
            <v>oai</v>
          </cell>
          <cell r="I320">
            <v>1</v>
          </cell>
          <cell r="J320" t="str">
            <v>low and middle</v>
          </cell>
          <cell r="K320" t="str">
            <v>females</v>
          </cell>
          <cell r="L320" t="str">
            <v>1995-2000</v>
          </cell>
          <cell r="M320">
            <v>5.056</v>
          </cell>
          <cell r="N320">
            <v>1.8340000000000001</v>
          </cell>
          <cell r="O320">
            <v>0.26100000000000001</v>
          </cell>
          <cell r="P320">
            <v>0.43</v>
          </cell>
          <cell r="Q320">
            <v>0.42400000000000004</v>
          </cell>
          <cell r="R320">
            <v>0.47299999999999998</v>
          </cell>
          <cell r="S320">
            <v>0.53600000000000003</v>
          </cell>
          <cell r="T320">
            <v>1.0979999999999999</v>
          </cell>
        </row>
        <row r="321">
          <cell r="A321">
            <v>57</v>
          </cell>
          <cell r="B321">
            <v>466</v>
          </cell>
          <cell r="C321" t="str">
            <v>Mali</v>
          </cell>
          <cell r="D321">
            <v>0</v>
          </cell>
          <cell r="E321">
            <v>1</v>
          </cell>
          <cell r="F321" t="str">
            <v>Afro</v>
          </cell>
          <cell r="G321">
            <v>6</v>
          </cell>
          <cell r="H321" t="str">
            <v>ssa</v>
          </cell>
          <cell r="I321">
            <v>1</v>
          </cell>
          <cell r="J321" t="str">
            <v>low and middle</v>
          </cell>
          <cell r="K321" t="str">
            <v>females</v>
          </cell>
          <cell r="L321" t="str">
            <v>1995-2000</v>
          </cell>
          <cell r="M321">
            <v>409.87400000000002</v>
          </cell>
          <cell r="N321">
            <v>270.53300000000002</v>
          </cell>
          <cell r="O321">
            <v>26.565000000000001</v>
          </cell>
          <cell r="P321">
            <v>26.113</v>
          </cell>
          <cell r="Q321">
            <v>18.513999999999999</v>
          </cell>
          <cell r="R321">
            <v>15.724</v>
          </cell>
          <cell r="S321">
            <v>15.702999999999999</v>
          </cell>
          <cell r="T321">
            <v>36.722000000000001</v>
          </cell>
        </row>
        <row r="322">
          <cell r="A322">
            <v>148</v>
          </cell>
          <cell r="B322">
            <v>470</v>
          </cell>
          <cell r="C322" t="str">
            <v>Malta</v>
          </cell>
          <cell r="D322">
            <v>0</v>
          </cell>
          <cell r="E322">
            <v>4</v>
          </cell>
          <cell r="F322" t="str">
            <v>Euro</v>
          </cell>
          <cell r="G322">
            <v>8</v>
          </cell>
          <cell r="H322" t="str">
            <v>mec</v>
          </cell>
          <cell r="I322">
            <v>1</v>
          </cell>
          <cell r="J322" t="str">
            <v>low and middle</v>
          </cell>
          <cell r="K322" t="str">
            <v>females</v>
          </cell>
          <cell r="L322" t="str">
            <v>1995-2000</v>
          </cell>
          <cell r="M322">
            <v>7.2169999999999996</v>
          </cell>
          <cell r="N322">
            <v>9.2999999999999999E-2</v>
          </cell>
          <cell r="O322">
            <v>1.3999999999999999E-2</v>
          </cell>
          <cell r="P322">
            <v>3.5000000000000003E-2</v>
          </cell>
          <cell r="Q322">
            <v>0.11100000000000002</v>
          </cell>
          <cell r="R322">
            <v>0.52899999999999991</v>
          </cell>
          <cell r="S322">
            <v>0.96</v>
          </cell>
          <cell r="T322">
            <v>5.4749999999999996</v>
          </cell>
        </row>
        <row r="323">
          <cell r="A323">
            <v>171</v>
          </cell>
          <cell r="B323">
            <v>474</v>
          </cell>
          <cell r="C323" t="str">
            <v>Martinique</v>
          </cell>
          <cell r="G323">
            <v>7</v>
          </cell>
          <cell r="H323" t="str">
            <v>lac</v>
          </cell>
          <cell r="I323">
            <v>4</v>
          </cell>
          <cell r="J323" t="str">
            <v>high</v>
          </cell>
          <cell r="K323" t="str">
            <v>females</v>
          </cell>
          <cell r="L323" t="str">
            <v>1995-2000</v>
          </cell>
          <cell r="M323">
            <v>5.6349999999999998</v>
          </cell>
          <cell r="N323">
            <v>0.12</v>
          </cell>
          <cell r="O323">
            <v>1.7000000000000001E-2</v>
          </cell>
          <cell r="P323">
            <v>9.7000000000000003E-2</v>
          </cell>
          <cell r="Q323">
            <v>0.21200000000000002</v>
          </cell>
          <cell r="R323">
            <v>0.435</v>
          </cell>
          <cell r="S323">
            <v>0.72199999999999998</v>
          </cell>
          <cell r="T323">
            <v>4.032</v>
          </cell>
        </row>
        <row r="324">
          <cell r="A324">
            <v>58</v>
          </cell>
          <cell r="B324">
            <v>478</v>
          </cell>
          <cell r="C324" t="str">
            <v>Mauritania</v>
          </cell>
          <cell r="D324">
            <v>0</v>
          </cell>
          <cell r="E324">
            <v>1</v>
          </cell>
          <cell r="F324" t="str">
            <v>Afro</v>
          </cell>
          <cell r="G324">
            <v>6</v>
          </cell>
          <cell r="H324" t="str">
            <v>ssa</v>
          </cell>
          <cell r="I324">
            <v>1</v>
          </cell>
          <cell r="J324" t="str">
            <v>low and middle</v>
          </cell>
          <cell r="K324" t="str">
            <v>females</v>
          </cell>
          <cell r="L324" t="str">
            <v>1995-2000</v>
          </cell>
          <cell r="M324">
            <v>79.582999999999998</v>
          </cell>
          <cell r="N324">
            <v>35.186</v>
          </cell>
          <cell r="O324">
            <v>6.7469999999999999</v>
          </cell>
          <cell r="P324">
            <v>7.0580000000000007</v>
          </cell>
          <cell r="Q324">
            <v>6.5350000000000001</v>
          </cell>
          <cell r="R324">
            <v>6.141</v>
          </cell>
          <cell r="S324">
            <v>6.1929999999999996</v>
          </cell>
          <cell r="T324">
            <v>11.723000000000001</v>
          </cell>
        </row>
        <row r="325">
          <cell r="A325">
            <v>15</v>
          </cell>
          <cell r="B325">
            <v>480</v>
          </cell>
          <cell r="C325" t="str">
            <v>Mauritius (2)</v>
          </cell>
          <cell r="D325">
            <v>0</v>
          </cell>
          <cell r="E325">
            <v>1</v>
          </cell>
          <cell r="F325" t="str">
            <v>Afro</v>
          </cell>
          <cell r="G325">
            <v>5</v>
          </cell>
          <cell r="H325" t="str">
            <v>oai</v>
          </cell>
          <cell r="I325">
            <v>1</v>
          </cell>
          <cell r="J325" t="str">
            <v>low and middle</v>
          </cell>
          <cell r="K325" t="str">
            <v>females</v>
          </cell>
          <cell r="L325" t="str">
            <v>1995-2000</v>
          </cell>
          <cell r="M325">
            <v>15.901999999999999</v>
          </cell>
          <cell r="N325">
            <v>0.628</v>
          </cell>
          <cell r="O325">
            <v>0.10299999999999999</v>
          </cell>
          <cell r="P325">
            <v>0.36299999999999999</v>
          </cell>
          <cell r="Q325">
            <v>0.89300000000000002</v>
          </cell>
          <cell r="R325">
            <v>2.1470000000000002</v>
          </cell>
          <cell r="S325">
            <v>2.92</v>
          </cell>
          <cell r="T325">
            <v>8.8480000000000008</v>
          </cell>
        </row>
        <row r="326">
          <cell r="A326">
            <v>181</v>
          </cell>
          <cell r="B326">
            <v>484</v>
          </cell>
          <cell r="C326" t="str">
            <v>Mexico</v>
          </cell>
          <cell r="D326">
            <v>0</v>
          </cell>
          <cell r="E326">
            <v>2</v>
          </cell>
          <cell r="F326" t="str">
            <v>Amro</v>
          </cell>
          <cell r="G326">
            <v>7</v>
          </cell>
          <cell r="H326" t="str">
            <v>lac</v>
          </cell>
          <cell r="I326">
            <v>1</v>
          </cell>
          <cell r="J326" t="str">
            <v>low and middle</v>
          </cell>
          <cell r="K326" t="str">
            <v>females</v>
          </cell>
          <cell r="L326" t="str">
            <v>1995-2000</v>
          </cell>
          <cell r="M326">
            <v>1046.7080000000001</v>
          </cell>
          <cell r="N326">
            <v>198.43600000000001</v>
          </cell>
          <cell r="O326">
            <v>20.213999999999999</v>
          </cell>
          <cell r="P326">
            <v>46.786999999999999</v>
          </cell>
          <cell r="Q326">
            <v>70.611000000000004</v>
          </cell>
          <cell r="R326">
            <v>125.99199999999999</v>
          </cell>
          <cell r="S326">
            <v>138.6</v>
          </cell>
          <cell r="T326">
            <v>446.06799999999998</v>
          </cell>
        </row>
        <row r="327">
          <cell r="A327">
            <v>71</v>
          </cell>
          <cell r="B327">
            <v>496</v>
          </cell>
          <cell r="C327" t="str">
            <v>Mongolia</v>
          </cell>
          <cell r="D327">
            <v>0</v>
          </cell>
          <cell r="E327">
            <v>6</v>
          </cell>
          <cell r="F327" t="str">
            <v>Wpro</v>
          </cell>
          <cell r="G327">
            <v>5</v>
          </cell>
          <cell r="H327" t="str">
            <v>oai</v>
          </cell>
          <cell r="I327">
            <v>1</v>
          </cell>
          <cell r="J327" t="str">
            <v>low and middle</v>
          </cell>
          <cell r="K327" t="str">
            <v>females</v>
          </cell>
          <cell r="L327" t="str">
            <v>1995-2000</v>
          </cell>
          <cell r="M327">
            <v>40.872</v>
          </cell>
          <cell r="N327">
            <v>10.67</v>
          </cell>
          <cell r="O327">
            <v>1.008</v>
          </cell>
          <cell r="P327">
            <v>1.569</v>
          </cell>
          <cell r="Q327">
            <v>2.907</v>
          </cell>
          <cell r="R327">
            <v>4.351</v>
          </cell>
          <cell r="S327">
            <v>5.335</v>
          </cell>
          <cell r="T327">
            <v>15.032</v>
          </cell>
        </row>
        <row r="328">
          <cell r="A328">
            <v>126</v>
          </cell>
          <cell r="B328">
            <v>498</v>
          </cell>
          <cell r="C328" t="str">
            <v>Republic of Moldova</v>
          </cell>
          <cell r="D328">
            <v>0</v>
          </cell>
          <cell r="E328">
            <v>4</v>
          </cell>
          <cell r="F328" t="str">
            <v>Euro</v>
          </cell>
          <cell r="G328">
            <v>2</v>
          </cell>
          <cell r="H328" t="str">
            <v>fse</v>
          </cell>
          <cell r="I328">
            <v>1</v>
          </cell>
          <cell r="J328" t="str">
            <v>low and middle</v>
          </cell>
          <cell r="K328" t="str">
            <v>females</v>
          </cell>
          <cell r="L328" t="str">
            <v>1995-2000</v>
          </cell>
          <cell r="M328">
            <v>114.554</v>
          </cell>
          <cell r="N328">
            <v>3.7389999999999999</v>
          </cell>
          <cell r="O328">
            <v>0.71899999999999997</v>
          </cell>
          <cell r="P328">
            <v>1.75</v>
          </cell>
          <cell r="Q328">
            <v>5.0380000000000003</v>
          </cell>
          <cell r="R328">
            <v>15.086000000000002</v>
          </cell>
          <cell r="S328">
            <v>22.927999999999997</v>
          </cell>
          <cell r="T328">
            <v>65.293999999999997</v>
          </cell>
        </row>
        <row r="329">
          <cell r="A329">
            <v>37</v>
          </cell>
          <cell r="B329">
            <v>504</v>
          </cell>
          <cell r="C329" t="str">
            <v>Morocco</v>
          </cell>
          <cell r="D329">
            <v>0</v>
          </cell>
          <cell r="E329">
            <v>3</v>
          </cell>
          <cell r="F329" t="str">
            <v>Emro</v>
          </cell>
          <cell r="G329">
            <v>8</v>
          </cell>
          <cell r="H329" t="str">
            <v>mec</v>
          </cell>
          <cell r="I329">
            <v>1</v>
          </cell>
          <cell r="J329" t="str">
            <v>low and middle</v>
          </cell>
          <cell r="K329" t="str">
            <v>females</v>
          </cell>
          <cell r="L329" t="str">
            <v>1995-2000</v>
          </cell>
          <cell r="M329">
            <v>419.99900000000002</v>
          </cell>
          <cell r="N329">
            <v>103.33799999999999</v>
          </cell>
          <cell r="O329">
            <v>11.338000000000001</v>
          </cell>
          <cell r="P329">
            <v>26.261000000000003</v>
          </cell>
          <cell r="Q329">
            <v>30.813000000000002</v>
          </cell>
          <cell r="R329">
            <v>42.102000000000004</v>
          </cell>
          <cell r="S329">
            <v>60.159000000000006</v>
          </cell>
          <cell r="T329">
            <v>145.98800000000003</v>
          </cell>
        </row>
        <row r="330">
          <cell r="A330">
            <v>16</v>
          </cell>
          <cell r="B330">
            <v>508</v>
          </cell>
          <cell r="C330" t="str">
            <v>Mozambique</v>
          </cell>
          <cell r="D330">
            <v>0</v>
          </cell>
          <cell r="E330">
            <v>1</v>
          </cell>
          <cell r="F330" t="str">
            <v>Afro</v>
          </cell>
          <cell r="G330">
            <v>6</v>
          </cell>
          <cell r="H330" t="str">
            <v>ssa</v>
          </cell>
          <cell r="I330">
            <v>1</v>
          </cell>
          <cell r="J330" t="str">
            <v>low and middle</v>
          </cell>
          <cell r="K330" t="str">
            <v>females</v>
          </cell>
          <cell r="L330" t="str">
            <v>1995-2000</v>
          </cell>
          <cell r="M330">
            <v>840.702</v>
          </cell>
          <cell r="N330">
            <v>350.66899999999998</v>
          </cell>
          <cell r="O330">
            <v>76.925999999999988</v>
          </cell>
          <cell r="P330">
            <v>75.317000000000007</v>
          </cell>
          <cell r="Q330">
            <v>99.86</v>
          </cell>
          <cell r="R330">
            <v>85.087999999999994</v>
          </cell>
          <cell r="S330">
            <v>59.228999999999999</v>
          </cell>
          <cell r="T330">
            <v>93.613000000000014</v>
          </cell>
        </row>
        <row r="331">
          <cell r="A331">
            <v>112</v>
          </cell>
          <cell r="B331">
            <v>512</v>
          </cell>
          <cell r="C331" t="str">
            <v>Oman</v>
          </cell>
          <cell r="D331">
            <v>0</v>
          </cell>
          <cell r="E331">
            <v>3</v>
          </cell>
          <cell r="F331" t="str">
            <v>Emro</v>
          </cell>
          <cell r="G331">
            <v>8</v>
          </cell>
          <cell r="H331" t="str">
            <v>mec</v>
          </cell>
          <cell r="I331">
            <v>1</v>
          </cell>
          <cell r="J331" t="str">
            <v>low and middle</v>
          </cell>
          <cell r="K331" t="str">
            <v>females</v>
          </cell>
          <cell r="L331" t="str">
            <v>1995-2000</v>
          </cell>
          <cell r="M331">
            <v>19.001999999999999</v>
          </cell>
          <cell r="N331">
            <v>4.9269999999999996</v>
          </cell>
          <cell r="O331">
            <v>0.51800000000000002</v>
          </cell>
          <cell r="P331">
            <v>0.98599999999999999</v>
          </cell>
          <cell r="Q331">
            <v>1.2189999999999999</v>
          </cell>
          <cell r="R331">
            <v>2.335</v>
          </cell>
          <cell r="S331">
            <v>2.5209999999999999</v>
          </cell>
          <cell r="T331">
            <v>6.4960000000000004</v>
          </cell>
        </row>
        <row r="332">
          <cell r="A332">
            <v>44</v>
          </cell>
          <cell r="B332">
            <v>516</v>
          </cell>
          <cell r="C332" t="str">
            <v>Namibia</v>
          </cell>
          <cell r="D332">
            <v>0</v>
          </cell>
          <cell r="E332">
            <v>1</v>
          </cell>
          <cell r="F332" t="str">
            <v>Afro</v>
          </cell>
          <cell r="G332">
            <v>6</v>
          </cell>
          <cell r="H332" t="str">
            <v>ssa</v>
          </cell>
          <cell r="I332">
            <v>1</v>
          </cell>
          <cell r="J332" t="str">
            <v>low and middle</v>
          </cell>
          <cell r="K332" t="str">
            <v>females</v>
          </cell>
          <cell r="L332" t="str">
            <v>1995-2000</v>
          </cell>
          <cell r="M332">
            <v>55.207999999999998</v>
          </cell>
          <cell r="N332">
            <v>17.007999999999999</v>
          </cell>
          <cell r="O332">
            <v>3.4620000000000002</v>
          </cell>
          <cell r="P332">
            <v>5.2159999999999993</v>
          </cell>
          <cell r="Q332">
            <v>8.3759999999999994</v>
          </cell>
          <cell r="R332">
            <v>7.3170000000000002</v>
          </cell>
          <cell r="S332">
            <v>4.7750000000000004</v>
          </cell>
          <cell r="T332">
            <v>9.0539999999999985</v>
          </cell>
        </row>
        <row r="333">
          <cell r="A333">
            <v>82</v>
          </cell>
          <cell r="B333">
            <v>524</v>
          </cell>
          <cell r="C333" t="str">
            <v>Nepal</v>
          </cell>
          <cell r="D333">
            <v>0</v>
          </cell>
          <cell r="E333">
            <v>5</v>
          </cell>
          <cell r="F333" t="str">
            <v>Searo</v>
          </cell>
          <cell r="G333">
            <v>5</v>
          </cell>
          <cell r="H333" t="str">
            <v>oai</v>
          </cell>
          <cell r="I333">
            <v>1</v>
          </cell>
          <cell r="J333" t="str">
            <v>low and middle</v>
          </cell>
          <cell r="K333" t="str">
            <v>females</v>
          </cell>
          <cell r="L333" t="str">
            <v>1995-2000</v>
          </cell>
          <cell r="M333">
            <v>618.42899999999997</v>
          </cell>
          <cell r="N333">
            <v>235.34200000000001</v>
          </cell>
          <cell r="O333">
            <v>33.853000000000002</v>
          </cell>
          <cell r="P333">
            <v>57.496000000000002</v>
          </cell>
          <cell r="Q333">
            <v>57.834000000000003</v>
          </cell>
          <cell r="R333">
            <v>64.488</v>
          </cell>
          <cell r="S333">
            <v>59.358000000000004</v>
          </cell>
          <cell r="T333">
            <v>110.05800000000001</v>
          </cell>
        </row>
        <row r="334">
          <cell r="A334">
            <v>160</v>
          </cell>
          <cell r="B334">
            <v>528</v>
          </cell>
          <cell r="C334" t="str">
            <v>Netherlands</v>
          </cell>
          <cell r="D334">
            <v>0</v>
          </cell>
          <cell r="E334">
            <v>4</v>
          </cell>
          <cell r="F334" t="str">
            <v>Euro</v>
          </cell>
          <cell r="G334">
            <v>1</v>
          </cell>
          <cell r="H334" t="str">
            <v>eme</v>
          </cell>
          <cell r="I334">
            <v>4</v>
          </cell>
          <cell r="J334" t="str">
            <v>high</v>
          </cell>
          <cell r="K334" t="str">
            <v>females</v>
          </cell>
          <cell r="L334" t="str">
            <v>1995-2000</v>
          </cell>
          <cell r="M334">
            <v>337.52300000000002</v>
          </cell>
          <cell r="N334">
            <v>3.24</v>
          </cell>
          <cell r="O334">
            <v>0.76200000000000001</v>
          </cell>
          <cell r="P334">
            <v>2.4240000000000004</v>
          </cell>
          <cell r="Q334">
            <v>7.9459999999999997</v>
          </cell>
          <cell r="R334">
            <v>23.277999999999999</v>
          </cell>
          <cell r="S334">
            <v>34.927</v>
          </cell>
          <cell r="T334">
            <v>264.94599999999997</v>
          </cell>
        </row>
        <row r="335">
          <cell r="A335">
            <v>172</v>
          </cell>
          <cell r="B335">
            <v>530</v>
          </cell>
          <cell r="C335" t="str">
            <v>Netherlands Antilles</v>
          </cell>
          <cell r="G335">
            <v>7</v>
          </cell>
          <cell r="H335" t="str">
            <v>lac</v>
          </cell>
          <cell r="I335">
            <v>4</v>
          </cell>
          <cell r="J335" t="str">
            <v>high</v>
          </cell>
          <cell r="K335" t="str">
            <v>females</v>
          </cell>
          <cell r="L335" t="str">
            <v>1995-2000</v>
          </cell>
          <cell r="M335">
            <v>3.0369999999999999</v>
          </cell>
          <cell r="N335">
            <v>0.109</v>
          </cell>
          <cell r="O335">
            <v>1.0999999999999999E-2</v>
          </cell>
          <cell r="P335">
            <v>3.9E-2</v>
          </cell>
          <cell r="Q335">
            <v>0.11599999999999999</v>
          </cell>
          <cell r="R335">
            <v>0.317</v>
          </cell>
          <cell r="S335">
            <v>0.41800000000000004</v>
          </cell>
          <cell r="T335">
            <v>2.0270000000000001</v>
          </cell>
        </row>
        <row r="336">
          <cell r="A336">
            <v>206</v>
          </cell>
          <cell r="B336">
            <v>540</v>
          </cell>
          <cell r="C336" t="str">
            <v>New Caledonia</v>
          </cell>
          <cell r="G336">
            <v>5</v>
          </cell>
          <cell r="H336" t="str">
            <v>oai</v>
          </cell>
          <cell r="I336">
            <v>4</v>
          </cell>
          <cell r="J336" t="str">
            <v>high</v>
          </cell>
          <cell r="K336" t="str">
            <v>females</v>
          </cell>
          <cell r="L336" t="str">
            <v>1995-2000</v>
          </cell>
          <cell r="M336">
            <v>2.153</v>
          </cell>
          <cell r="N336">
            <v>0.17</v>
          </cell>
          <cell r="O336">
            <v>2.7999999999999997E-2</v>
          </cell>
          <cell r="P336">
            <v>9.0999999999999998E-2</v>
          </cell>
          <cell r="Q336">
            <v>0.14000000000000001</v>
          </cell>
          <cell r="R336">
            <v>0.30499999999999999</v>
          </cell>
          <cell r="S336">
            <v>0.378</v>
          </cell>
          <cell r="T336">
            <v>1.0409999999999999</v>
          </cell>
        </row>
        <row r="337">
          <cell r="A337">
            <v>209</v>
          </cell>
          <cell r="B337">
            <v>548</v>
          </cell>
          <cell r="C337" t="str">
            <v>Vanuatu</v>
          </cell>
          <cell r="D337">
            <v>0</v>
          </cell>
          <cell r="E337">
            <v>6</v>
          </cell>
          <cell r="F337" t="str">
            <v>Wpro</v>
          </cell>
          <cell r="G337">
            <v>5</v>
          </cell>
          <cell r="H337" t="str">
            <v>oai</v>
          </cell>
          <cell r="I337">
            <v>1</v>
          </cell>
          <cell r="J337" t="str">
            <v>low and middle</v>
          </cell>
          <cell r="K337" t="str">
            <v>females</v>
          </cell>
          <cell r="L337" t="str">
            <v>1995-2000</v>
          </cell>
          <cell r="M337">
            <v>2.3159999999999998</v>
          </cell>
          <cell r="N337">
            <v>0.59</v>
          </cell>
          <cell r="O337">
            <v>7.400000000000001E-2</v>
          </cell>
          <cell r="P337">
            <v>0.15</v>
          </cell>
          <cell r="Q337">
            <v>0.20700000000000002</v>
          </cell>
          <cell r="R337">
            <v>0.27699999999999997</v>
          </cell>
          <cell r="S337">
            <v>0.27400000000000002</v>
          </cell>
          <cell r="T337">
            <v>0.74399999999999999</v>
          </cell>
        </row>
        <row r="338">
          <cell r="A338">
            <v>203</v>
          </cell>
          <cell r="B338">
            <v>554</v>
          </cell>
          <cell r="C338" t="str">
            <v>New Zealand</v>
          </cell>
          <cell r="D338">
            <v>0</v>
          </cell>
          <cell r="E338">
            <v>6</v>
          </cell>
          <cell r="F338" t="str">
            <v>Wpro</v>
          </cell>
          <cell r="G338">
            <v>1</v>
          </cell>
          <cell r="H338" t="str">
            <v>eme</v>
          </cell>
          <cell r="I338">
            <v>4</v>
          </cell>
          <cell r="J338" t="str">
            <v>high</v>
          </cell>
          <cell r="K338" t="str">
            <v>females</v>
          </cell>
          <cell r="L338" t="str">
            <v>1995-2000</v>
          </cell>
          <cell r="M338">
            <v>70.102000000000004</v>
          </cell>
          <cell r="N338">
            <v>1.1399999999999999</v>
          </cell>
          <cell r="O338">
            <v>0.218</v>
          </cell>
          <cell r="P338">
            <v>1.016</v>
          </cell>
          <cell r="Q338">
            <v>1.992</v>
          </cell>
          <cell r="R338">
            <v>6.0949999999999998</v>
          </cell>
          <cell r="S338">
            <v>8.1760000000000002</v>
          </cell>
          <cell r="T338">
            <v>51.465000000000003</v>
          </cell>
        </row>
        <row r="339">
          <cell r="A339">
            <v>182</v>
          </cell>
          <cell r="B339">
            <v>558</v>
          </cell>
          <cell r="C339" t="str">
            <v>Nicaragua</v>
          </cell>
          <cell r="D339">
            <v>0</v>
          </cell>
          <cell r="E339">
            <v>2</v>
          </cell>
          <cell r="F339" t="str">
            <v>Amro</v>
          </cell>
          <cell r="G339">
            <v>7</v>
          </cell>
          <cell r="H339" t="str">
            <v>lac</v>
          </cell>
          <cell r="I339">
            <v>1</v>
          </cell>
          <cell r="J339" t="str">
            <v>low and middle</v>
          </cell>
          <cell r="K339" t="str">
            <v>females</v>
          </cell>
          <cell r="L339" t="str">
            <v>1995-2000</v>
          </cell>
          <cell r="M339">
            <v>62.625</v>
          </cell>
          <cell r="N339">
            <v>22.19</v>
          </cell>
          <cell r="O339">
            <v>3.2189999999999999</v>
          </cell>
          <cell r="P339">
            <v>4.1740000000000004</v>
          </cell>
          <cell r="Q339">
            <v>5.0510000000000002</v>
          </cell>
          <cell r="R339">
            <v>6.3130000000000006</v>
          </cell>
          <cell r="S339">
            <v>6.0460000000000003</v>
          </cell>
          <cell r="T339">
            <v>15.631999999999998</v>
          </cell>
        </row>
        <row r="340">
          <cell r="A340">
            <v>59</v>
          </cell>
          <cell r="B340">
            <v>562</v>
          </cell>
          <cell r="C340" t="str">
            <v>Niger</v>
          </cell>
          <cell r="D340">
            <v>0</v>
          </cell>
          <cell r="E340">
            <v>1</v>
          </cell>
          <cell r="F340" t="str">
            <v>Afro</v>
          </cell>
          <cell r="G340">
            <v>6</v>
          </cell>
          <cell r="H340" t="str">
            <v>ssa</v>
          </cell>
          <cell r="I340">
            <v>1</v>
          </cell>
          <cell r="J340" t="str">
            <v>low and middle</v>
          </cell>
          <cell r="K340" t="str">
            <v>females</v>
          </cell>
          <cell r="L340" t="str">
            <v>1995-2000</v>
          </cell>
          <cell r="M340">
            <v>401.31900000000002</v>
          </cell>
          <cell r="N340">
            <v>215.107</v>
          </cell>
          <cell r="O340">
            <v>39.001000000000005</v>
          </cell>
          <cell r="P340">
            <v>33.817</v>
          </cell>
          <cell r="Q340">
            <v>29.207999999999998</v>
          </cell>
          <cell r="R340">
            <v>25.707000000000001</v>
          </cell>
          <cell r="S340">
            <v>22.673000000000002</v>
          </cell>
          <cell r="T340">
            <v>35.805999999999997</v>
          </cell>
        </row>
        <row r="341">
          <cell r="A341">
            <v>60</v>
          </cell>
          <cell r="B341">
            <v>566</v>
          </cell>
          <cell r="C341" t="str">
            <v>Nigeria</v>
          </cell>
          <cell r="D341">
            <v>0</v>
          </cell>
          <cell r="E341">
            <v>1</v>
          </cell>
          <cell r="F341" t="str">
            <v>Afro</v>
          </cell>
          <cell r="G341">
            <v>6</v>
          </cell>
          <cell r="H341" t="str">
            <v>ssa</v>
          </cell>
          <cell r="I341">
            <v>1</v>
          </cell>
          <cell r="J341" t="str">
            <v>low and middle</v>
          </cell>
          <cell r="K341" t="str">
            <v>females</v>
          </cell>
          <cell r="L341" t="str">
            <v>1995-2000</v>
          </cell>
          <cell r="M341">
            <v>3717.2429999999999</v>
          </cell>
          <cell r="N341">
            <v>1446.8779999999999</v>
          </cell>
          <cell r="O341">
            <v>411.10199999999998</v>
          </cell>
          <cell r="P341">
            <v>368.13499999999999</v>
          </cell>
          <cell r="Q341">
            <v>398.41600000000005</v>
          </cell>
          <cell r="R341">
            <v>366.149</v>
          </cell>
          <cell r="S341">
            <v>281.70699999999999</v>
          </cell>
          <cell r="T341">
            <v>444.85600000000005</v>
          </cell>
        </row>
        <row r="342">
          <cell r="A342">
            <v>139</v>
          </cell>
          <cell r="B342">
            <v>578</v>
          </cell>
          <cell r="C342" t="str">
            <v>Norway</v>
          </cell>
          <cell r="D342">
            <v>0</v>
          </cell>
          <cell r="E342">
            <v>4</v>
          </cell>
          <cell r="F342" t="str">
            <v>Euro</v>
          </cell>
          <cell r="G342">
            <v>1</v>
          </cell>
          <cell r="H342" t="str">
            <v>eme</v>
          </cell>
          <cell r="I342">
            <v>4</v>
          </cell>
          <cell r="J342" t="str">
            <v>high</v>
          </cell>
          <cell r="K342" t="str">
            <v>females</v>
          </cell>
          <cell r="L342" t="str">
            <v>1995-2000</v>
          </cell>
          <cell r="M342">
            <v>110.001</v>
          </cell>
          <cell r="N342">
            <v>0.81399999999999995</v>
          </cell>
          <cell r="O342">
            <v>0.14800000000000002</v>
          </cell>
          <cell r="P342">
            <v>0.62</v>
          </cell>
          <cell r="Q342">
            <v>1.7770000000000001</v>
          </cell>
          <cell r="R342">
            <v>5.6360000000000001</v>
          </cell>
          <cell r="S342">
            <v>9.2579999999999991</v>
          </cell>
          <cell r="T342">
            <v>91.74799999999999</v>
          </cell>
        </row>
        <row r="343">
          <cell r="A343">
            <v>83</v>
          </cell>
          <cell r="B343">
            <v>586</v>
          </cell>
          <cell r="C343" t="str">
            <v>Pakistan</v>
          </cell>
          <cell r="D343">
            <v>0</v>
          </cell>
          <cell r="E343">
            <v>3</v>
          </cell>
          <cell r="F343" t="str">
            <v>Emro</v>
          </cell>
          <cell r="G343">
            <v>8</v>
          </cell>
          <cell r="H343" t="str">
            <v>mec</v>
          </cell>
          <cell r="I343">
            <v>1</v>
          </cell>
          <cell r="J343" t="str">
            <v>low and middle</v>
          </cell>
          <cell r="K343" t="str">
            <v>females</v>
          </cell>
          <cell r="L343" t="str">
            <v>1995-2000</v>
          </cell>
          <cell r="M343">
            <v>2634.8040000000001</v>
          </cell>
          <cell r="N343">
            <v>1322.385</v>
          </cell>
          <cell r="O343">
            <v>109.679</v>
          </cell>
          <cell r="P343">
            <v>92.954000000000008</v>
          </cell>
          <cell r="Q343">
            <v>123.554</v>
          </cell>
          <cell r="R343">
            <v>207.61399999999998</v>
          </cell>
          <cell r="S343">
            <v>274.577</v>
          </cell>
          <cell r="T343">
            <v>504.04100000000005</v>
          </cell>
        </row>
        <row r="344">
          <cell r="A344">
            <v>183</v>
          </cell>
          <cell r="B344">
            <v>591</v>
          </cell>
          <cell r="C344" t="str">
            <v>Panama</v>
          </cell>
          <cell r="D344">
            <v>0</v>
          </cell>
          <cell r="E344">
            <v>2</v>
          </cell>
          <cell r="F344" t="str">
            <v>Amro</v>
          </cell>
          <cell r="G344">
            <v>7</v>
          </cell>
          <cell r="H344" t="str">
            <v>lac</v>
          </cell>
          <cell r="I344">
            <v>1</v>
          </cell>
          <cell r="J344" t="str">
            <v>low and middle</v>
          </cell>
          <cell r="K344" t="str">
            <v>females</v>
          </cell>
          <cell r="L344" t="str">
            <v>1995-2000</v>
          </cell>
          <cell r="M344">
            <v>30.431000000000001</v>
          </cell>
          <cell r="N344">
            <v>3.97</v>
          </cell>
          <cell r="O344">
            <v>0.59699999999999998</v>
          </cell>
          <cell r="P344">
            <v>1.274</v>
          </cell>
          <cell r="Q344">
            <v>2.048</v>
          </cell>
          <cell r="R344">
            <v>3.3529999999999998</v>
          </cell>
          <cell r="S344">
            <v>3.6549999999999998</v>
          </cell>
          <cell r="T344">
            <v>15.534000000000001</v>
          </cell>
        </row>
        <row r="345">
          <cell r="A345">
            <v>207</v>
          </cell>
          <cell r="B345">
            <v>598</v>
          </cell>
          <cell r="C345" t="str">
            <v>Papua New Guinea</v>
          </cell>
          <cell r="D345">
            <v>0</v>
          </cell>
          <cell r="E345">
            <v>6</v>
          </cell>
          <cell r="F345" t="str">
            <v>Wpro</v>
          </cell>
          <cell r="G345">
            <v>5</v>
          </cell>
          <cell r="H345" t="str">
            <v>oai</v>
          </cell>
          <cell r="I345">
            <v>1</v>
          </cell>
          <cell r="J345" t="str">
            <v>low and middle</v>
          </cell>
          <cell r="K345" t="str">
            <v>females</v>
          </cell>
          <cell r="L345" t="str">
            <v>1995-2000</v>
          </cell>
          <cell r="M345">
            <v>105.629</v>
          </cell>
          <cell r="N345">
            <v>30.928000000000001</v>
          </cell>
          <cell r="O345">
            <v>3.9710000000000001</v>
          </cell>
          <cell r="P345">
            <v>10.615</v>
          </cell>
          <cell r="Q345">
            <v>11.975999999999999</v>
          </cell>
          <cell r="R345">
            <v>17.123000000000001</v>
          </cell>
          <cell r="S345">
            <v>14.833</v>
          </cell>
          <cell r="T345">
            <v>16.183</v>
          </cell>
        </row>
        <row r="346">
          <cell r="A346">
            <v>192</v>
          </cell>
          <cell r="B346">
            <v>600</v>
          </cell>
          <cell r="C346" t="str">
            <v>Paraguay</v>
          </cell>
          <cell r="D346">
            <v>0</v>
          </cell>
          <cell r="E346">
            <v>2</v>
          </cell>
          <cell r="F346" t="str">
            <v>Amro</v>
          </cell>
          <cell r="G346">
            <v>7</v>
          </cell>
          <cell r="H346" t="str">
            <v>lac</v>
          </cell>
          <cell r="I346">
            <v>1</v>
          </cell>
          <cell r="J346" t="str">
            <v>low and middle</v>
          </cell>
          <cell r="K346" t="str">
            <v>females</v>
          </cell>
          <cell r="L346" t="str">
            <v>1995-2000</v>
          </cell>
          <cell r="M346">
            <v>65.14</v>
          </cell>
          <cell r="N346">
            <v>16.923999999999999</v>
          </cell>
          <cell r="O346">
            <v>1.722</v>
          </cell>
          <cell r="P346">
            <v>2.6580000000000004</v>
          </cell>
          <cell r="Q346">
            <v>4.093</v>
          </cell>
          <cell r="R346">
            <v>6.2059999999999995</v>
          </cell>
          <cell r="S346">
            <v>7.5790000000000006</v>
          </cell>
          <cell r="T346">
            <v>25.958000000000002</v>
          </cell>
        </row>
        <row r="347">
          <cell r="A347">
            <v>193</v>
          </cell>
          <cell r="B347">
            <v>604</v>
          </cell>
          <cell r="C347" t="str">
            <v>Peru</v>
          </cell>
          <cell r="D347">
            <v>0</v>
          </cell>
          <cell r="E347">
            <v>2</v>
          </cell>
          <cell r="F347" t="str">
            <v>Amro</v>
          </cell>
          <cell r="G347">
            <v>7</v>
          </cell>
          <cell r="H347" t="str">
            <v>lac</v>
          </cell>
          <cell r="I347">
            <v>1</v>
          </cell>
          <cell r="J347" t="str">
            <v>low and middle</v>
          </cell>
          <cell r="K347" t="str">
            <v>females</v>
          </cell>
          <cell r="L347" t="str">
            <v>1995-2000</v>
          </cell>
          <cell r="M347">
            <v>357.92500000000001</v>
          </cell>
          <cell r="N347">
            <v>87.513000000000005</v>
          </cell>
          <cell r="O347">
            <v>11.597999999999999</v>
          </cell>
          <cell r="P347">
            <v>17.488999999999997</v>
          </cell>
          <cell r="Q347">
            <v>26.751000000000001</v>
          </cell>
          <cell r="R347">
            <v>40.167999999999999</v>
          </cell>
          <cell r="S347">
            <v>48.521000000000001</v>
          </cell>
          <cell r="T347">
            <v>125.88500000000001</v>
          </cell>
        </row>
        <row r="348">
          <cell r="A348">
            <v>96</v>
          </cell>
          <cell r="B348">
            <v>608</v>
          </cell>
          <cell r="C348" t="str">
            <v>Philippines</v>
          </cell>
          <cell r="D348">
            <v>0</v>
          </cell>
          <cell r="E348">
            <v>6</v>
          </cell>
          <cell r="F348" t="str">
            <v>Wpro</v>
          </cell>
          <cell r="G348">
            <v>5</v>
          </cell>
          <cell r="H348" t="str">
            <v>oai</v>
          </cell>
          <cell r="I348">
            <v>1</v>
          </cell>
          <cell r="J348" t="str">
            <v>low and middle</v>
          </cell>
          <cell r="K348" t="str">
            <v>females</v>
          </cell>
          <cell r="L348" t="str">
            <v>1995-2000</v>
          </cell>
          <cell r="M348">
            <v>960.11300000000006</v>
          </cell>
          <cell r="N348">
            <v>192.02699999999999</v>
          </cell>
          <cell r="O348">
            <v>24.570999999999998</v>
          </cell>
          <cell r="P348">
            <v>59.777999999999999</v>
          </cell>
          <cell r="Q348">
            <v>79.197999999999993</v>
          </cell>
          <cell r="R348">
            <v>121.268</v>
          </cell>
          <cell r="S348">
            <v>135.32</v>
          </cell>
          <cell r="T348">
            <v>347.95100000000002</v>
          </cell>
        </row>
        <row r="349">
          <cell r="A349">
            <v>125</v>
          </cell>
          <cell r="B349">
            <v>616</v>
          </cell>
          <cell r="C349" t="str">
            <v>Poland</v>
          </cell>
          <cell r="D349">
            <v>0</v>
          </cell>
          <cell r="E349">
            <v>4</v>
          </cell>
          <cell r="F349" t="str">
            <v>Euro</v>
          </cell>
          <cell r="G349">
            <v>2</v>
          </cell>
          <cell r="H349" t="str">
            <v>fse</v>
          </cell>
          <cell r="I349">
            <v>1</v>
          </cell>
          <cell r="J349" t="str">
            <v>low and middle</v>
          </cell>
          <cell r="K349" t="str">
            <v>females</v>
          </cell>
          <cell r="L349" t="str">
            <v>1995-2000</v>
          </cell>
          <cell r="M349">
            <v>883.22699999999998</v>
          </cell>
          <cell r="N349">
            <v>15.03</v>
          </cell>
          <cell r="O349">
            <v>2.3179999999999996</v>
          </cell>
          <cell r="P349">
            <v>7.3789999999999996</v>
          </cell>
          <cell r="Q349">
            <v>25.635999999999999</v>
          </cell>
          <cell r="R349">
            <v>74.39</v>
          </cell>
          <cell r="S349">
            <v>138.03700000000001</v>
          </cell>
          <cell r="T349">
            <v>620.43700000000001</v>
          </cell>
        </row>
        <row r="350">
          <cell r="A350">
            <v>149</v>
          </cell>
          <cell r="B350">
            <v>620</v>
          </cell>
          <cell r="C350" t="str">
            <v>Portugal</v>
          </cell>
          <cell r="D350">
            <v>0</v>
          </cell>
          <cell r="E350">
            <v>4</v>
          </cell>
          <cell r="F350" t="str">
            <v>Euro</v>
          </cell>
          <cell r="G350">
            <v>1</v>
          </cell>
          <cell r="H350" t="str">
            <v>eme</v>
          </cell>
          <cell r="I350">
            <v>4</v>
          </cell>
          <cell r="J350" t="str">
            <v>high</v>
          </cell>
          <cell r="K350" t="str">
            <v>females</v>
          </cell>
          <cell r="L350" t="str">
            <v>1995-2000</v>
          </cell>
          <cell r="M350">
            <v>249.16200000000001</v>
          </cell>
          <cell r="N350">
            <v>2.6320000000000001</v>
          </cell>
          <cell r="O350">
            <v>0.63</v>
          </cell>
          <cell r="P350">
            <v>2.4239999999999999</v>
          </cell>
          <cell r="Q350">
            <v>5.4649999999999999</v>
          </cell>
          <cell r="R350">
            <v>15.866</v>
          </cell>
          <cell r="S350">
            <v>29.906999999999996</v>
          </cell>
          <cell r="T350">
            <v>192.23799999999997</v>
          </cell>
        </row>
        <row r="351">
          <cell r="A351">
            <v>55</v>
          </cell>
          <cell r="B351">
            <v>624</v>
          </cell>
          <cell r="C351" t="str">
            <v>Guinea-Bissau</v>
          </cell>
          <cell r="D351">
            <v>0</v>
          </cell>
          <cell r="E351">
            <v>1</v>
          </cell>
          <cell r="F351" t="str">
            <v>Afro</v>
          </cell>
          <cell r="G351">
            <v>6</v>
          </cell>
          <cell r="H351" t="str">
            <v>ssa</v>
          </cell>
          <cell r="I351">
            <v>1</v>
          </cell>
          <cell r="J351" t="str">
            <v>low and middle</v>
          </cell>
          <cell r="K351" t="str">
            <v>females</v>
          </cell>
          <cell r="L351" t="str">
            <v>1995-2000</v>
          </cell>
          <cell r="M351">
            <v>55.43</v>
          </cell>
          <cell r="N351">
            <v>23.625</v>
          </cell>
          <cell r="O351">
            <v>5.827</v>
          </cell>
          <cell r="P351">
            <v>4.37</v>
          </cell>
          <cell r="Q351">
            <v>4.6820000000000004</v>
          </cell>
          <cell r="R351">
            <v>4.9000000000000004</v>
          </cell>
          <cell r="S351">
            <v>4.4349999999999996</v>
          </cell>
          <cell r="T351">
            <v>7.5910000000000002</v>
          </cell>
        </row>
        <row r="352">
          <cell r="A352">
            <v>91</v>
          </cell>
          <cell r="B352">
            <v>626</v>
          </cell>
          <cell r="C352" t="str">
            <v>East Timor</v>
          </cell>
          <cell r="K352" t="str">
            <v>females</v>
          </cell>
          <cell r="L352" t="str">
            <v>1995-2000</v>
          </cell>
          <cell r="M352">
            <v>30.207000000000001</v>
          </cell>
          <cell r="N352">
            <v>13.06</v>
          </cell>
          <cell r="O352">
            <v>2.238</v>
          </cell>
          <cell r="P352">
            <v>3.0859999999999999</v>
          </cell>
          <cell r="Q352">
            <v>3.681</v>
          </cell>
          <cell r="R352">
            <v>3.2</v>
          </cell>
          <cell r="S352">
            <v>2.2850000000000001</v>
          </cell>
          <cell r="T352">
            <v>2.6569999999999996</v>
          </cell>
        </row>
        <row r="353">
          <cell r="A353">
            <v>173</v>
          </cell>
          <cell r="B353">
            <v>630</v>
          </cell>
          <cell r="C353" t="str">
            <v>Puerto Rico</v>
          </cell>
          <cell r="G353">
            <v>7</v>
          </cell>
          <cell r="H353" t="str">
            <v>lac</v>
          </cell>
          <cell r="I353">
            <v>1</v>
          </cell>
          <cell r="J353" t="str">
            <v>low and middle</v>
          </cell>
          <cell r="K353" t="str">
            <v>females</v>
          </cell>
          <cell r="L353" t="str">
            <v>1995-2000</v>
          </cell>
          <cell r="M353">
            <v>64.762</v>
          </cell>
          <cell r="N353">
            <v>2.016</v>
          </cell>
          <cell r="O353">
            <v>0.20200000000000001</v>
          </cell>
          <cell r="P353">
            <v>1.4119999999999999</v>
          </cell>
          <cell r="Q353">
            <v>3.2970000000000002</v>
          </cell>
          <cell r="R353">
            <v>6.6070000000000002</v>
          </cell>
          <cell r="S353">
            <v>8.6950000000000003</v>
          </cell>
          <cell r="T353">
            <v>42.533000000000001</v>
          </cell>
        </row>
        <row r="354">
          <cell r="A354">
            <v>113</v>
          </cell>
          <cell r="B354">
            <v>634</v>
          </cell>
          <cell r="C354" t="str">
            <v>Qatar</v>
          </cell>
          <cell r="D354">
            <v>0</v>
          </cell>
          <cell r="E354">
            <v>3</v>
          </cell>
          <cell r="F354" t="str">
            <v>Emro</v>
          </cell>
          <cell r="G354">
            <v>8</v>
          </cell>
          <cell r="H354" t="str">
            <v>mec</v>
          </cell>
          <cell r="I354">
            <v>4</v>
          </cell>
          <cell r="J354" t="str">
            <v>high</v>
          </cell>
          <cell r="K354" t="str">
            <v>females</v>
          </cell>
          <cell r="L354" t="str">
            <v>1995-2000</v>
          </cell>
          <cell r="M354">
            <v>2.2069999999999999</v>
          </cell>
          <cell r="N354">
            <v>0.47099999999999997</v>
          </cell>
          <cell r="O354">
            <v>4.3999999999999997E-2</v>
          </cell>
          <cell r="P354">
            <v>6.8000000000000005E-2</v>
          </cell>
          <cell r="Q354">
            <v>0.155</v>
          </cell>
          <cell r="R354">
            <v>0.48099999999999998</v>
          </cell>
          <cell r="S354">
            <v>0.41399999999999998</v>
          </cell>
          <cell r="T354">
            <v>0.57399999999999995</v>
          </cell>
        </row>
        <row r="355">
          <cell r="A355">
            <v>17</v>
          </cell>
          <cell r="B355">
            <v>638</v>
          </cell>
          <cell r="C355" t="str">
            <v>Reunion</v>
          </cell>
          <cell r="G355">
            <v>5</v>
          </cell>
          <cell r="H355" t="str">
            <v>oai</v>
          </cell>
          <cell r="I355">
            <v>4</v>
          </cell>
          <cell r="J355" t="str">
            <v>high</v>
          </cell>
          <cell r="K355" t="str">
            <v>females</v>
          </cell>
          <cell r="L355" t="str">
            <v>1995-2000</v>
          </cell>
          <cell r="M355">
            <v>7.2960000000000003</v>
          </cell>
          <cell r="N355">
            <v>0.27900000000000003</v>
          </cell>
          <cell r="O355">
            <v>3.3000000000000002E-2</v>
          </cell>
          <cell r="P355">
            <v>0.152</v>
          </cell>
          <cell r="Q355">
            <v>0.439</v>
          </cell>
          <cell r="R355">
            <v>0.80400000000000005</v>
          </cell>
          <cell r="S355">
            <v>1.2070000000000001</v>
          </cell>
          <cell r="T355">
            <v>4.3820000000000006</v>
          </cell>
        </row>
        <row r="356">
          <cell r="A356">
            <v>127</v>
          </cell>
          <cell r="B356">
            <v>642</v>
          </cell>
          <cell r="C356" t="str">
            <v>Romania</v>
          </cell>
          <cell r="D356">
            <v>0</v>
          </cell>
          <cell r="E356">
            <v>4</v>
          </cell>
          <cell r="F356" t="str">
            <v>Euro</v>
          </cell>
          <cell r="G356">
            <v>2</v>
          </cell>
          <cell r="H356" t="str">
            <v>fse</v>
          </cell>
          <cell r="I356">
            <v>1</v>
          </cell>
          <cell r="J356" t="str">
            <v>low and middle</v>
          </cell>
          <cell r="K356" t="str">
            <v>females</v>
          </cell>
          <cell r="L356" t="str">
            <v>1995-2000</v>
          </cell>
          <cell r="M356">
            <v>592.84299999999996</v>
          </cell>
          <cell r="N356">
            <v>13.701000000000001</v>
          </cell>
          <cell r="O356">
            <v>2.508</v>
          </cell>
          <cell r="P356">
            <v>7.1829999999999998</v>
          </cell>
          <cell r="Q356">
            <v>17.756</v>
          </cell>
          <cell r="R356">
            <v>52.56</v>
          </cell>
          <cell r="S356">
            <v>103.521</v>
          </cell>
          <cell r="T356">
            <v>395.61400000000009</v>
          </cell>
        </row>
        <row r="357">
          <cell r="A357">
            <v>128</v>
          </cell>
          <cell r="B357">
            <v>643</v>
          </cell>
          <cell r="C357" t="str">
            <v>Russian Federation</v>
          </cell>
          <cell r="D357">
            <v>0</v>
          </cell>
          <cell r="E357">
            <v>4</v>
          </cell>
          <cell r="F357" t="str">
            <v>Euro</v>
          </cell>
          <cell r="G357">
            <v>2</v>
          </cell>
          <cell r="H357" t="str">
            <v>fse</v>
          </cell>
          <cell r="I357">
            <v>1</v>
          </cell>
          <cell r="J357" t="str">
            <v>low and middle</v>
          </cell>
          <cell r="K357" t="str">
            <v>females</v>
          </cell>
          <cell r="L357" t="str">
            <v>1995-2000</v>
          </cell>
          <cell r="M357">
            <v>4966.4719999999998</v>
          </cell>
          <cell r="N357">
            <v>68.126999999999995</v>
          </cell>
          <cell r="O357">
            <v>20.004999999999999</v>
          </cell>
          <cell r="P357">
            <v>69.14</v>
          </cell>
          <cell r="Q357">
            <v>205.721</v>
          </cell>
          <cell r="R357">
            <v>492.01300000000003</v>
          </cell>
          <cell r="S357">
            <v>874.35500000000002</v>
          </cell>
          <cell r="T357">
            <v>3237.1109999999999</v>
          </cell>
        </row>
        <row r="358">
          <cell r="A358">
            <v>18</v>
          </cell>
          <cell r="B358">
            <v>646</v>
          </cell>
          <cell r="C358" t="str">
            <v>Rwanda</v>
          </cell>
          <cell r="D358">
            <v>0</v>
          </cell>
          <cell r="E358">
            <v>1</v>
          </cell>
          <cell r="F358" t="str">
            <v>Afro</v>
          </cell>
          <cell r="G358">
            <v>6</v>
          </cell>
          <cell r="H358" t="str">
            <v>ssa</v>
          </cell>
          <cell r="I358">
            <v>1</v>
          </cell>
          <cell r="J358" t="str">
            <v>low and middle</v>
          </cell>
          <cell r="K358" t="str">
            <v>females</v>
          </cell>
          <cell r="L358" t="str">
            <v>1995-2000</v>
          </cell>
          <cell r="M358">
            <v>331.6</v>
          </cell>
          <cell r="N358">
            <v>139.83099999999999</v>
          </cell>
          <cell r="O358">
            <v>34.338999999999999</v>
          </cell>
          <cell r="P358">
            <v>34.274999999999999</v>
          </cell>
          <cell r="Q358">
            <v>45.489000000000004</v>
          </cell>
          <cell r="R358">
            <v>34.53</v>
          </cell>
          <cell r="S358">
            <v>18.628999999999998</v>
          </cell>
          <cell r="T358">
            <v>24.506999999999998</v>
          </cell>
        </row>
        <row r="359">
          <cell r="A359">
            <v>114</v>
          </cell>
          <cell r="B359">
            <v>682</v>
          </cell>
          <cell r="C359" t="str">
            <v>Saudi Arabia</v>
          </cell>
          <cell r="D359">
            <v>0</v>
          </cell>
          <cell r="E359">
            <v>3</v>
          </cell>
          <cell r="F359" t="str">
            <v>Emro</v>
          </cell>
          <cell r="G359">
            <v>8</v>
          </cell>
          <cell r="H359" t="str">
            <v>mec</v>
          </cell>
          <cell r="I359">
            <v>1</v>
          </cell>
          <cell r="J359" t="str">
            <v>low and middle</v>
          </cell>
          <cell r="K359" t="str">
            <v>females</v>
          </cell>
          <cell r="L359" t="str">
            <v>1995-2000</v>
          </cell>
          <cell r="M359">
            <v>163.285</v>
          </cell>
          <cell r="N359">
            <v>39.161000000000001</v>
          </cell>
          <cell r="O359">
            <v>3.8069999999999999</v>
          </cell>
          <cell r="P359">
            <v>8.1140000000000008</v>
          </cell>
          <cell r="Q359">
            <v>9.7850000000000001</v>
          </cell>
          <cell r="R359">
            <v>19.266000000000002</v>
          </cell>
          <cell r="S359">
            <v>22.956000000000003</v>
          </cell>
          <cell r="T359">
            <v>60.195999999999998</v>
          </cell>
        </row>
        <row r="360">
          <cell r="A360">
            <v>61</v>
          </cell>
          <cell r="B360">
            <v>686</v>
          </cell>
          <cell r="C360" t="str">
            <v>Senegal</v>
          </cell>
          <cell r="D360">
            <v>0</v>
          </cell>
          <cell r="E360">
            <v>1</v>
          </cell>
          <cell r="F360" t="str">
            <v>Afro</v>
          </cell>
          <cell r="G360">
            <v>6</v>
          </cell>
          <cell r="H360" t="str">
            <v>ssa</v>
          </cell>
          <cell r="I360">
            <v>1</v>
          </cell>
          <cell r="J360" t="str">
            <v>low and middle</v>
          </cell>
          <cell r="K360" t="str">
            <v>females</v>
          </cell>
          <cell r="L360" t="str">
            <v>1995-2000</v>
          </cell>
          <cell r="M360">
            <v>272.28899999999999</v>
          </cell>
          <cell r="N360">
            <v>99.843000000000004</v>
          </cell>
          <cell r="O360">
            <v>28.911999999999999</v>
          </cell>
          <cell r="P360">
            <v>28.692999999999998</v>
          </cell>
          <cell r="Q360">
            <v>25.777999999999999</v>
          </cell>
          <cell r="R360">
            <v>23.491999999999997</v>
          </cell>
          <cell r="S360">
            <v>22.536999999999999</v>
          </cell>
          <cell r="T360">
            <v>43.033999999999999</v>
          </cell>
        </row>
        <row r="361">
          <cell r="A361">
            <v>62</v>
          </cell>
          <cell r="B361">
            <v>694</v>
          </cell>
          <cell r="C361" t="str">
            <v>Sierra Leone</v>
          </cell>
          <cell r="D361">
            <v>0</v>
          </cell>
          <cell r="E361">
            <v>1</v>
          </cell>
          <cell r="F361" t="str">
            <v>Afro</v>
          </cell>
          <cell r="G361">
            <v>6</v>
          </cell>
          <cell r="H361" t="str">
            <v>ssa</v>
          </cell>
          <cell r="I361">
            <v>1</v>
          </cell>
          <cell r="J361" t="str">
            <v>low and middle</v>
          </cell>
          <cell r="K361" t="str">
            <v>females</v>
          </cell>
          <cell r="L361" t="str">
            <v>1995-2000</v>
          </cell>
          <cell r="M361">
            <v>283.089</v>
          </cell>
          <cell r="N361">
            <v>134.01400000000001</v>
          </cell>
          <cell r="O361">
            <v>32.414000000000001</v>
          </cell>
          <cell r="P361">
            <v>25.07</v>
          </cell>
          <cell r="Q361">
            <v>27.298000000000002</v>
          </cell>
          <cell r="R361">
            <v>23.338000000000001</v>
          </cell>
          <cell r="S361">
            <v>17.763999999999999</v>
          </cell>
          <cell r="T361">
            <v>23.191000000000006</v>
          </cell>
        </row>
        <row r="362">
          <cell r="A362">
            <v>97</v>
          </cell>
          <cell r="B362">
            <v>702</v>
          </cell>
          <cell r="C362" t="str">
            <v>Singapore</v>
          </cell>
          <cell r="D362">
            <v>0</v>
          </cell>
          <cell r="E362">
            <v>6</v>
          </cell>
          <cell r="F362" t="str">
            <v>Wpro</v>
          </cell>
          <cell r="G362">
            <v>5</v>
          </cell>
          <cell r="H362" t="str">
            <v>oai</v>
          </cell>
          <cell r="I362">
            <v>4</v>
          </cell>
          <cell r="J362" t="str">
            <v>high</v>
          </cell>
          <cell r="K362" t="str">
            <v>females</v>
          </cell>
          <cell r="L362" t="str">
            <v>1995-2000</v>
          </cell>
          <cell r="M362">
            <v>38.491</v>
          </cell>
          <cell r="N362">
            <v>0.76900000000000002</v>
          </cell>
          <cell r="O362">
            <v>0.214</v>
          </cell>
          <cell r="P362">
            <v>0.67</v>
          </cell>
          <cell r="Q362">
            <v>2.1719999999999997</v>
          </cell>
          <cell r="R362">
            <v>5.173</v>
          </cell>
          <cell r="S362">
            <v>7.0069999999999997</v>
          </cell>
          <cell r="T362">
            <v>22.485999999999997</v>
          </cell>
        </row>
        <row r="363">
          <cell r="A363">
            <v>129</v>
          </cell>
          <cell r="B363">
            <v>703</v>
          </cell>
          <cell r="C363" t="str">
            <v>Slovakia</v>
          </cell>
          <cell r="D363">
            <v>0</v>
          </cell>
          <cell r="E363">
            <v>4</v>
          </cell>
          <cell r="F363" t="str">
            <v>Euro</v>
          </cell>
          <cell r="G363">
            <v>2</v>
          </cell>
          <cell r="H363" t="str">
            <v>fse</v>
          </cell>
          <cell r="I363">
            <v>1</v>
          </cell>
          <cell r="J363" t="str">
            <v>low and middle</v>
          </cell>
          <cell r="K363" t="str">
            <v>females</v>
          </cell>
          <cell r="L363" t="str">
            <v>1995-2000</v>
          </cell>
          <cell r="M363">
            <v>121.33799999999999</v>
          </cell>
          <cell r="N363">
            <v>1.744</v>
          </cell>
          <cell r="O363">
            <v>0.34199999999999997</v>
          </cell>
          <cell r="P363">
            <v>1.137</v>
          </cell>
          <cell r="Q363">
            <v>3.3529999999999998</v>
          </cell>
          <cell r="R363">
            <v>10.513999999999999</v>
          </cell>
          <cell r="S363">
            <v>18.681000000000001</v>
          </cell>
          <cell r="T363">
            <v>85.566999999999993</v>
          </cell>
        </row>
        <row r="364">
          <cell r="A364">
            <v>99</v>
          </cell>
          <cell r="B364">
            <v>704</v>
          </cell>
          <cell r="C364" t="str">
            <v>Viet Nam</v>
          </cell>
          <cell r="D364">
            <v>0</v>
          </cell>
          <cell r="E364">
            <v>6</v>
          </cell>
          <cell r="F364" t="str">
            <v>Wpro</v>
          </cell>
          <cell r="G364">
            <v>5</v>
          </cell>
          <cell r="H364" t="str">
            <v>oai</v>
          </cell>
          <cell r="I364">
            <v>1</v>
          </cell>
          <cell r="J364" t="str">
            <v>low and middle</v>
          </cell>
          <cell r="K364" t="str">
            <v>females</v>
          </cell>
          <cell r="L364" t="str">
            <v>1995-2000</v>
          </cell>
          <cell r="M364">
            <v>1292.8520000000001</v>
          </cell>
          <cell r="N364">
            <v>252.851</v>
          </cell>
          <cell r="O364">
            <v>66.662000000000006</v>
          </cell>
          <cell r="P364">
            <v>78.647999999999996</v>
          </cell>
          <cell r="Q364">
            <v>84.981999999999999</v>
          </cell>
          <cell r="R364">
            <v>116.137</v>
          </cell>
          <cell r="S364">
            <v>163.95699999999999</v>
          </cell>
          <cell r="T364">
            <v>529.61500000000001</v>
          </cell>
        </row>
        <row r="365">
          <cell r="A365">
            <v>150</v>
          </cell>
          <cell r="B365">
            <v>705</v>
          </cell>
          <cell r="C365" t="str">
            <v>Slovenia</v>
          </cell>
          <cell r="D365">
            <v>0</v>
          </cell>
          <cell r="E365">
            <v>4</v>
          </cell>
          <cell r="F365" t="str">
            <v>Euro</v>
          </cell>
          <cell r="G365">
            <v>2</v>
          </cell>
          <cell r="H365" t="str">
            <v>fse</v>
          </cell>
          <cell r="I365">
            <v>1</v>
          </cell>
          <cell r="J365" t="str">
            <v>low and middle</v>
          </cell>
          <cell r="K365" t="str">
            <v>females</v>
          </cell>
          <cell r="L365" t="str">
            <v>1995-2000</v>
          </cell>
          <cell r="M365">
            <v>50.238999999999997</v>
          </cell>
          <cell r="N365">
            <v>0.36799999999999999</v>
          </cell>
          <cell r="O365">
            <v>7.9000000000000001E-2</v>
          </cell>
          <cell r="P365">
            <v>0.44500000000000001</v>
          </cell>
          <cell r="Q365">
            <v>1.264</v>
          </cell>
          <cell r="R365">
            <v>3.7619999999999996</v>
          </cell>
          <cell r="S365">
            <v>6.8529999999999998</v>
          </cell>
          <cell r="T365">
            <v>37.468000000000004</v>
          </cell>
        </row>
        <row r="366">
          <cell r="A366">
            <v>19</v>
          </cell>
          <cell r="B366">
            <v>706</v>
          </cell>
          <cell r="C366" t="str">
            <v>Somalia</v>
          </cell>
          <cell r="D366">
            <v>0</v>
          </cell>
          <cell r="E366">
            <v>3</v>
          </cell>
          <cell r="F366" t="str">
            <v>Emro</v>
          </cell>
          <cell r="G366">
            <v>6</v>
          </cell>
          <cell r="H366" t="str">
            <v>ssa</v>
          </cell>
          <cell r="I366">
            <v>1</v>
          </cell>
          <cell r="J366" t="str">
            <v>low and middle</v>
          </cell>
          <cell r="K366" t="str">
            <v>females</v>
          </cell>
          <cell r="L366" t="str">
            <v>1995-2000</v>
          </cell>
          <cell r="M366">
            <v>400.11599999999999</v>
          </cell>
          <cell r="N366">
            <v>221.78200000000001</v>
          </cell>
          <cell r="O366">
            <v>37.880000000000003</v>
          </cell>
          <cell r="P366">
            <v>33.433</v>
          </cell>
          <cell r="Q366">
            <v>28.577999999999999</v>
          </cell>
          <cell r="R366">
            <v>24.003</v>
          </cell>
          <cell r="S366">
            <v>20.684999999999999</v>
          </cell>
          <cell r="T366">
            <v>33.755000000000003</v>
          </cell>
        </row>
        <row r="367">
          <cell r="A367">
            <v>45</v>
          </cell>
          <cell r="B367">
            <v>710</v>
          </cell>
          <cell r="C367" t="str">
            <v>South Africa</v>
          </cell>
          <cell r="D367">
            <v>0</v>
          </cell>
          <cell r="E367">
            <v>1</v>
          </cell>
          <cell r="F367" t="str">
            <v>Afro</v>
          </cell>
          <cell r="G367">
            <v>6</v>
          </cell>
          <cell r="H367" t="str">
            <v>ssa</v>
          </cell>
          <cell r="I367">
            <v>1</v>
          </cell>
          <cell r="J367" t="str">
            <v>low and middle</v>
          </cell>
          <cell r="K367" t="str">
            <v>females</v>
          </cell>
          <cell r="L367" t="str">
            <v>1995-2000</v>
          </cell>
          <cell r="M367">
            <v>1080.4949999999999</v>
          </cell>
          <cell r="N367">
            <v>195.47</v>
          </cell>
          <cell r="O367">
            <v>26.523</v>
          </cell>
          <cell r="P367">
            <v>93.055000000000007</v>
          </cell>
          <cell r="Q367">
            <v>196.953</v>
          </cell>
          <cell r="R367">
            <v>203.68900000000002</v>
          </cell>
          <cell r="S367">
            <v>138.12</v>
          </cell>
          <cell r="T367">
            <v>226.685</v>
          </cell>
        </row>
        <row r="368">
          <cell r="A368">
            <v>23</v>
          </cell>
          <cell r="B368">
            <v>716</v>
          </cell>
          <cell r="C368" t="str">
            <v>Zimbabwe</v>
          </cell>
          <cell r="D368">
            <v>0</v>
          </cell>
          <cell r="E368">
            <v>1</v>
          </cell>
          <cell r="F368" t="str">
            <v>Afro</v>
          </cell>
          <cell r="G368">
            <v>6</v>
          </cell>
          <cell r="H368" t="str">
            <v>ssa</v>
          </cell>
          <cell r="I368">
            <v>1</v>
          </cell>
          <cell r="J368" t="str">
            <v>low and middle</v>
          </cell>
          <cell r="K368" t="str">
            <v>females</v>
          </cell>
          <cell r="L368" t="str">
            <v>1995-2000</v>
          </cell>
          <cell r="M368">
            <v>487.488</v>
          </cell>
          <cell r="N368">
            <v>99.445999999999998</v>
          </cell>
          <cell r="O368">
            <v>23.695999999999998</v>
          </cell>
          <cell r="P368">
            <v>63.988</v>
          </cell>
          <cell r="Q368">
            <v>124.63800000000001</v>
          </cell>
          <cell r="R368">
            <v>85.013000000000005</v>
          </cell>
          <cell r="S368">
            <v>37.003</v>
          </cell>
          <cell r="T368">
            <v>53.704000000000001</v>
          </cell>
        </row>
        <row r="369">
          <cell r="A369">
            <v>151</v>
          </cell>
          <cell r="B369">
            <v>724</v>
          </cell>
          <cell r="C369" t="str">
            <v>Spain</v>
          </cell>
          <cell r="D369">
            <v>0</v>
          </cell>
          <cell r="E369">
            <v>4</v>
          </cell>
          <cell r="F369" t="str">
            <v>Euro</v>
          </cell>
          <cell r="G369">
            <v>1</v>
          </cell>
          <cell r="H369" t="str">
            <v>eme</v>
          </cell>
          <cell r="I369">
            <v>4</v>
          </cell>
          <cell r="J369" t="str">
            <v>high</v>
          </cell>
          <cell r="K369" t="str">
            <v>females</v>
          </cell>
          <cell r="L369" t="str">
            <v>1995-2000</v>
          </cell>
          <cell r="M369">
            <v>869.07</v>
          </cell>
          <cell r="N369">
            <v>6.5460000000000003</v>
          </cell>
          <cell r="O369">
            <v>1.5249999999999999</v>
          </cell>
          <cell r="P369">
            <v>8.5990000000000002</v>
          </cell>
          <cell r="Q369">
            <v>16.137</v>
          </cell>
          <cell r="R369">
            <v>43.278999999999996</v>
          </cell>
          <cell r="S369">
            <v>86.584999999999994</v>
          </cell>
          <cell r="T369">
            <v>706.39900000000011</v>
          </cell>
        </row>
        <row r="370">
          <cell r="A370">
            <v>40</v>
          </cell>
          <cell r="B370">
            <v>732</v>
          </cell>
          <cell r="C370" t="str">
            <v>Western Sahara</v>
          </cell>
          <cell r="G370">
            <v>8</v>
          </cell>
          <cell r="H370" t="str">
            <v>mec</v>
          </cell>
          <cell r="K370" t="str">
            <v>females</v>
          </cell>
          <cell r="L370" t="str">
            <v>1995-2000</v>
          </cell>
          <cell r="M370">
            <v>5.524</v>
          </cell>
          <cell r="N370">
            <v>1.7150000000000001</v>
          </cell>
          <cell r="O370">
            <v>0.23499999999999999</v>
          </cell>
          <cell r="P370">
            <v>0.49399999999999994</v>
          </cell>
          <cell r="Q370">
            <v>0.5</v>
          </cell>
          <cell r="R370">
            <v>0.63700000000000001</v>
          </cell>
          <cell r="S370">
            <v>0.65599999999999992</v>
          </cell>
          <cell r="T370">
            <v>1.2869999999999999</v>
          </cell>
        </row>
        <row r="371">
          <cell r="A371">
            <v>38</v>
          </cell>
          <cell r="B371">
            <v>736</v>
          </cell>
          <cell r="C371" t="str">
            <v>Sudan</v>
          </cell>
          <cell r="D371">
            <v>0</v>
          </cell>
          <cell r="E371">
            <v>3</v>
          </cell>
          <cell r="F371" t="str">
            <v>Emro</v>
          </cell>
          <cell r="G371">
            <v>6</v>
          </cell>
          <cell r="H371" t="str">
            <v>ssa</v>
          </cell>
          <cell r="I371">
            <v>1</v>
          </cell>
          <cell r="J371" t="str">
            <v>low and middle</v>
          </cell>
          <cell r="K371" t="str">
            <v>females</v>
          </cell>
          <cell r="L371" t="str">
            <v>1995-2000</v>
          </cell>
          <cell r="M371">
            <v>759.54700000000003</v>
          </cell>
          <cell r="N371">
            <v>254.67699999999999</v>
          </cell>
          <cell r="O371">
            <v>77.212999999999994</v>
          </cell>
          <cell r="P371">
            <v>85.121000000000009</v>
          </cell>
          <cell r="Q371">
            <v>83.061999999999998</v>
          </cell>
          <cell r="R371">
            <v>82.146000000000001</v>
          </cell>
          <cell r="S371">
            <v>70.826999999999998</v>
          </cell>
          <cell r="T371">
            <v>106.50099999999999</v>
          </cell>
        </row>
        <row r="372">
          <cell r="A372">
            <v>194</v>
          </cell>
          <cell r="B372">
            <v>740</v>
          </cell>
          <cell r="C372" t="str">
            <v>Suriname</v>
          </cell>
          <cell r="D372">
            <v>0</v>
          </cell>
          <cell r="E372">
            <v>2</v>
          </cell>
          <cell r="F372" t="str">
            <v>Amro</v>
          </cell>
          <cell r="G372">
            <v>7</v>
          </cell>
          <cell r="H372" t="str">
            <v>lac</v>
          </cell>
          <cell r="I372">
            <v>1</v>
          </cell>
          <cell r="J372" t="str">
            <v>low and middle</v>
          </cell>
          <cell r="K372" t="str">
            <v>females</v>
          </cell>
          <cell r="L372" t="str">
            <v>1995-2000</v>
          </cell>
          <cell r="M372">
            <v>5.6520000000000001</v>
          </cell>
          <cell r="N372">
            <v>0.56599999999999995</v>
          </cell>
          <cell r="O372">
            <v>6.6000000000000003E-2</v>
          </cell>
          <cell r="P372">
            <v>0.20300000000000001</v>
          </cell>
          <cell r="Q372">
            <v>0.378</v>
          </cell>
          <cell r="R372">
            <v>0.65</v>
          </cell>
          <cell r="S372">
            <v>1.107</v>
          </cell>
          <cell r="T372">
            <v>2.6820000000000004</v>
          </cell>
        </row>
        <row r="373">
          <cell r="A373">
            <v>46</v>
          </cell>
          <cell r="B373">
            <v>748</v>
          </cell>
          <cell r="C373" t="str">
            <v>Swaziland</v>
          </cell>
          <cell r="D373">
            <v>0</v>
          </cell>
          <cell r="E373">
            <v>1</v>
          </cell>
          <cell r="F373" t="str">
            <v>Afro</v>
          </cell>
          <cell r="G373">
            <v>6</v>
          </cell>
          <cell r="H373" t="str">
            <v>ssa</v>
          </cell>
          <cell r="I373">
            <v>1</v>
          </cell>
          <cell r="J373" t="str">
            <v>low and middle</v>
          </cell>
          <cell r="K373" t="str">
            <v>females</v>
          </cell>
          <cell r="L373" t="str">
            <v>1995-2000</v>
          </cell>
          <cell r="M373">
            <v>20.277000000000001</v>
          </cell>
          <cell r="N373">
            <v>7.9219999999999997</v>
          </cell>
          <cell r="O373">
            <v>1.4910000000000001</v>
          </cell>
          <cell r="P373">
            <v>1.9550000000000001</v>
          </cell>
          <cell r="Q373">
            <v>1.835</v>
          </cell>
          <cell r="R373">
            <v>1.7490000000000001</v>
          </cell>
          <cell r="S373">
            <v>1.4769999999999999</v>
          </cell>
          <cell r="T373">
            <v>3.8479999999999994</v>
          </cell>
        </row>
        <row r="374">
          <cell r="A374">
            <v>140</v>
          </cell>
          <cell r="B374">
            <v>752</v>
          </cell>
          <cell r="C374" t="str">
            <v>Sweden</v>
          </cell>
          <cell r="D374">
            <v>0</v>
          </cell>
          <cell r="E374">
            <v>4</v>
          </cell>
          <cell r="F374" t="str">
            <v>Euro</v>
          </cell>
          <cell r="G374">
            <v>1</v>
          </cell>
          <cell r="H374" t="str">
            <v>eme</v>
          </cell>
          <cell r="I374">
            <v>4</v>
          </cell>
          <cell r="J374" t="str">
            <v>high</v>
          </cell>
          <cell r="K374" t="str">
            <v>females</v>
          </cell>
          <cell r="L374" t="str">
            <v>1995-2000</v>
          </cell>
          <cell r="M374">
            <v>249.98400000000001</v>
          </cell>
          <cell r="N374">
            <v>1.3779999999999999</v>
          </cell>
          <cell r="O374">
            <v>0.27600000000000002</v>
          </cell>
          <cell r="P374">
            <v>1.359</v>
          </cell>
          <cell r="Q374">
            <v>3.786</v>
          </cell>
          <cell r="R374">
            <v>13.347000000000001</v>
          </cell>
          <cell r="S374">
            <v>20.66</v>
          </cell>
          <cell r="T374">
            <v>209.178</v>
          </cell>
        </row>
        <row r="375">
          <cell r="A375">
            <v>161</v>
          </cell>
          <cell r="B375">
            <v>756</v>
          </cell>
          <cell r="C375" t="str">
            <v>Switzerland</v>
          </cell>
          <cell r="D375">
            <v>0</v>
          </cell>
          <cell r="E375">
            <v>4</v>
          </cell>
          <cell r="F375" t="str">
            <v>Euro</v>
          </cell>
          <cell r="G375">
            <v>1</v>
          </cell>
          <cell r="H375" t="str">
            <v>eme</v>
          </cell>
          <cell r="I375">
            <v>4</v>
          </cell>
          <cell r="J375" t="str">
            <v>high</v>
          </cell>
          <cell r="K375" t="str">
            <v>females</v>
          </cell>
          <cell r="L375" t="str">
            <v>1995-2000</v>
          </cell>
          <cell r="M375">
            <v>158.143</v>
          </cell>
          <cell r="N375">
            <v>1.504</v>
          </cell>
          <cell r="O375">
            <v>0.38100000000000001</v>
          </cell>
          <cell r="P375">
            <v>1.502</v>
          </cell>
          <cell r="Q375">
            <v>3.754</v>
          </cell>
          <cell r="R375">
            <v>9.3539999999999992</v>
          </cell>
          <cell r="S375">
            <v>13.605</v>
          </cell>
          <cell r="T375">
            <v>128.04300000000001</v>
          </cell>
        </row>
        <row r="376">
          <cell r="A376">
            <v>115</v>
          </cell>
          <cell r="B376">
            <v>760</v>
          </cell>
          <cell r="C376" t="str">
            <v>Syrian Arab Republic</v>
          </cell>
          <cell r="D376">
            <v>0</v>
          </cell>
          <cell r="E376">
            <v>3</v>
          </cell>
          <cell r="F376" t="str">
            <v>Emro</v>
          </cell>
          <cell r="G376">
            <v>8</v>
          </cell>
          <cell r="H376" t="str">
            <v>mec</v>
          </cell>
          <cell r="I376">
            <v>1</v>
          </cell>
          <cell r="J376" t="str">
            <v>low and middle</v>
          </cell>
          <cell r="K376" t="str">
            <v>females</v>
          </cell>
          <cell r="L376" t="str">
            <v>1995-2000</v>
          </cell>
          <cell r="M376">
            <v>158.56800000000001</v>
          </cell>
          <cell r="N376">
            <v>37.520000000000003</v>
          </cell>
          <cell r="O376">
            <v>4.9830000000000005</v>
          </cell>
          <cell r="P376">
            <v>10.791</v>
          </cell>
          <cell r="Q376">
            <v>12.116999999999999</v>
          </cell>
          <cell r="R376">
            <v>17.283000000000001</v>
          </cell>
          <cell r="S376">
            <v>23.186999999999998</v>
          </cell>
          <cell r="T376">
            <v>52.686999999999998</v>
          </cell>
        </row>
        <row r="377">
          <cell r="A377">
            <v>85</v>
          </cell>
          <cell r="B377">
            <v>762</v>
          </cell>
          <cell r="C377" t="str">
            <v>Tajikistan</v>
          </cell>
          <cell r="D377">
            <v>0</v>
          </cell>
          <cell r="E377">
            <v>4</v>
          </cell>
          <cell r="F377" t="str">
            <v>Euro</v>
          </cell>
          <cell r="G377">
            <v>8</v>
          </cell>
          <cell r="H377" t="str">
            <v>mec</v>
          </cell>
          <cell r="I377">
            <v>1</v>
          </cell>
          <cell r="J377" t="str">
            <v>low and middle</v>
          </cell>
          <cell r="K377" t="str">
            <v>females</v>
          </cell>
          <cell r="L377" t="str">
            <v>1995-2000</v>
          </cell>
          <cell r="M377">
            <v>93.94</v>
          </cell>
          <cell r="N377">
            <v>32.606000000000002</v>
          </cell>
          <cell r="O377">
            <v>2.5790000000000002</v>
          </cell>
          <cell r="P377">
            <v>3.9690000000000003</v>
          </cell>
          <cell r="Q377">
            <v>6.2579999999999991</v>
          </cell>
          <cell r="R377">
            <v>7.1419999999999995</v>
          </cell>
          <cell r="S377">
            <v>11.119</v>
          </cell>
          <cell r="T377">
            <v>30.266999999999999</v>
          </cell>
        </row>
        <row r="378">
          <cell r="A378">
            <v>98</v>
          </cell>
          <cell r="B378">
            <v>764</v>
          </cell>
          <cell r="C378" t="str">
            <v>Thailand</v>
          </cell>
          <cell r="D378">
            <v>0</v>
          </cell>
          <cell r="E378">
            <v>5</v>
          </cell>
          <cell r="F378" t="str">
            <v>Searo</v>
          </cell>
          <cell r="G378">
            <v>5</v>
          </cell>
          <cell r="H378" t="str">
            <v>oai</v>
          </cell>
          <cell r="I378">
            <v>1</v>
          </cell>
          <cell r="J378" t="str">
            <v>low and middle</v>
          </cell>
          <cell r="K378" t="str">
            <v>females</v>
          </cell>
          <cell r="L378" t="str">
            <v>1995-2000</v>
          </cell>
          <cell r="M378">
            <v>875.27200000000005</v>
          </cell>
          <cell r="N378">
            <v>84.393000000000001</v>
          </cell>
          <cell r="O378">
            <v>21.594999999999999</v>
          </cell>
          <cell r="P378">
            <v>64.122</v>
          </cell>
          <cell r="Q378">
            <v>113.86799999999999</v>
          </cell>
          <cell r="R378">
            <v>140.14700000000002</v>
          </cell>
          <cell r="S378">
            <v>116.441</v>
          </cell>
          <cell r="T378">
            <v>334.70600000000002</v>
          </cell>
        </row>
        <row r="379">
          <cell r="A379">
            <v>63</v>
          </cell>
          <cell r="B379">
            <v>768</v>
          </cell>
          <cell r="C379" t="str">
            <v>Togo</v>
          </cell>
          <cell r="D379">
            <v>0</v>
          </cell>
          <cell r="E379">
            <v>1</v>
          </cell>
          <cell r="F379" t="str">
            <v>Afro</v>
          </cell>
          <cell r="G379">
            <v>6</v>
          </cell>
          <cell r="H379" t="str">
            <v>ssa</v>
          </cell>
          <cell r="I379">
            <v>1</v>
          </cell>
          <cell r="J379" t="str">
            <v>low and middle</v>
          </cell>
          <cell r="K379" t="str">
            <v>females</v>
          </cell>
          <cell r="L379" t="str">
            <v>1995-2000</v>
          </cell>
          <cell r="M379">
            <v>161.608</v>
          </cell>
          <cell r="N379">
            <v>55.037999999999997</v>
          </cell>
          <cell r="O379">
            <v>13.34</v>
          </cell>
          <cell r="P379">
            <v>16.280999999999999</v>
          </cell>
          <cell r="Q379">
            <v>24.506999999999998</v>
          </cell>
          <cell r="R379">
            <v>19.786000000000001</v>
          </cell>
          <cell r="S379">
            <v>12.265000000000001</v>
          </cell>
          <cell r="T379">
            <v>20.390999999999998</v>
          </cell>
        </row>
        <row r="380">
          <cell r="A380">
            <v>174</v>
          </cell>
          <cell r="B380">
            <v>780</v>
          </cell>
          <cell r="C380" t="str">
            <v>Trinidad and Tobago</v>
          </cell>
          <cell r="D380">
            <v>0</v>
          </cell>
          <cell r="E380">
            <v>2</v>
          </cell>
          <cell r="F380" t="str">
            <v>Amro</v>
          </cell>
          <cell r="G380">
            <v>7</v>
          </cell>
          <cell r="H380" t="str">
            <v>lac</v>
          </cell>
          <cell r="I380">
            <v>1</v>
          </cell>
          <cell r="J380" t="str">
            <v>low and middle</v>
          </cell>
          <cell r="K380" t="str">
            <v>females</v>
          </cell>
          <cell r="L380" t="str">
            <v>1995-2000</v>
          </cell>
          <cell r="M380">
            <v>17.283000000000001</v>
          </cell>
          <cell r="N380">
            <v>0.56899999999999995</v>
          </cell>
          <cell r="O380">
            <v>0.1</v>
          </cell>
          <cell r="P380">
            <v>0.35</v>
          </cell>
          <cell r="Q380">
            <v>0.80899999999999994</v>
          </cell>
          <cell r="R380">
            <v>2.3439999999999999</v>
          </cell>
          <cell r="S380">
            <v>2.7269999999999999</v>
          </cell>
          <cell r="T380">
            <v>10.383999999999999</v>
          </cell>
        </row>
        <row r="381">
          <cell r="A381">
            <v>117</v>
          </cell>
          <cell r="B381">
            <v>784</v>
          </cell>
          <cell r="C381" t="str">
            <v>United Arab Emirates</v>
          </cell>
          <cell r="D381">
            <v>0</v>
          </cell>
          <cell r="E381">
            <v>3</v>
          </cell>
          <cell r="F381" t="str">
            <v>Emro</v>
          </cell>
          <cell r="G381">
            <v>8</v>
          </cell>
          <cell r="H381" t="str">
            <v>mec</v>
          </cell>
          <cell r="I381">
            <v>4</v>
          </cell>
          <cell r="J381" t="str">
            <v>high</v>
          </cell>
          <cell r="K381" t="str">
            <v>females</v>
          </cell>
          <cell r="L381" t="str">
            <v>1995-2000</v>
          </cell>
          <cell r="M381">
            <v>9.6519999999999992</v>
          </cell>
          <cell r="N381">
            <v>1.863</v>
          </cell>
          <cell r="O381">
            <v>0.11699999999999999</v>
          </cell>
          <cell r="P381">
            <v>0.158</v>
          </cell>
          <cell r="Q381">
            <v>0.60599999999999998</v>
          </cell>
          <cell r="R381">
            <v>1.3690000000000002</v>
          </cell>
          <cell r="S381">
            <v>1.865</v>
          </cell>
          <cell r="T381">
            <v>3.6739999999999999</v>
          </cell>
        </row>
        <row r="382">
          <cell r="A382">
            <v>39</v>
          </cell>
          <cell r="B382">
            <v>788</v>
          </cell>
          <cell r="C382" t="str">
            <v>Tunisia</v>
          </cell>
          <cell r="D382">
            <v>0</v>
          </cell>
          <cell r="E382">
            <v>3</v>
          </cell>
          <cell r="F382" t="str">
            <v>Emro</v>
          </cell>
          <cell r="G382">
            <v>8</v>
          </cell>
          <cell r="H382" t="str">
            <v>mec</v>
          </cell>
          <cell r="I382">
            <v>1</v>
          </cell>
          <cell r="J382" t="str">
            <v>low and middle</v>
          </cell>
          <cell r="K382" t="str">
            <v>females</v>
          </cell>
          <cell r="L382" t="str">
            <v>1995-2000</v>
          </cell>
          <cell r="M382">
            <v>141.33500000000001</v>
          </cell>
          <cell r="N382">
            <v>16.712</v>
          </cell>
          <cell r="O382">
            <v>2.5550000000000002</v>
          </cell>
          <cell r="P382">
            <v>7.2320000000000002</v>
          </cell>
          <cell r="Q382">
            <v>10.311</v>
          </cell>
          <cell r="R382">
            <v>15.898</v>
          </cell>
          <cell r="S382">
            <v>23.292000000000002</v>
          </cell>
          <cell r="T382">
            <v>65.334999999999994</v>
          </cell>
        </row>
        <row r="383">
          <cell r="A383">
            <v>116</v>
          </cell>
          <cell r="B383">
            <v>792</v>
          </cell>
          <cell r="C383" t="str">
            <v>Turkey</v>
          </cell>
          <cell r="D383">
            <v>0</v>
          </cell>
          <cell r="E383">
            <v>4</v>
          </cell>
          <cell r="F383" t="str">
            <v>Euro</v>
          </cell>
          <cell r="G383">
            <v>8</v>
          </cell>
          <cell r="H383" t="str">
            <v>mec</v>
          </cell>
          <cell r="I383">
            <v>1</v>
          </cell>
          <cell r="J383" t="str">
            <v>low and middle</v>
          </cell>
          <cell r="K383" t="str">
            <v>females</v>
          </cell>
          <cell r="L383" t="str">
            <v>1995-2000</v>
          </cell>
          <cell r="M383">
            <v>913.53099999999995</v>
          </cell>
          <cell r="N383">
            <v>180.251</v>
          </cell>
          <cell r="O383">
            <v>15.141999999999999</v>
          </cell>
          <cell r="P383">
            <v>31.487000000000002</v>
          </cell>
          <cell r="Q383">
            <v>47.936</v>
          </cell>
          <cell r="R383">
            <v>98.437000000000012</v>
          </cell>
          <cell r="S383">
            <v>146.417</v>
          </cell>
          <cell r="T383">
            <v>393.86099999999999</v>
          </cell>
        </row>
        <row r="384">
          <cell r="A384">
            <v>86</v>
          </cell>
          <cell r="B384">
            <v>795</v>
          </cell>
          <cell r="C384" t="str">
            <v>Turkmenistan</v>
          </cell>
          <cell r="D384">
            <v>0</v>
          </cell>
          <cell r="E384">
            <v>4</v>
          </cell>
          <cell r="F384" t="str">
            <v>Euro</v>
          </cell>
          <cell r="G384">
            <v>8</v>
          </cell>
          <cell r="H384" t="str">
            <v>mec</v>
          </cell>
          <cell r="I384">
            <v>1</v>
          </cell>
          <cell r="J384" t="str">
            <v>low and middle</v>
          </cell>
          <cell r="K384" t="str">
            <v>females</v>
          </cell>
          <cell r="L384" t="str">
            <v>1995-2000</v>
          </cell>
          <cell r="M384">
            <v>70.722999999999999</v>
          </cell>
          <cell r="N384">
            <v>20.047000000000001</v>
          </cell>
          <cell r="O384">
            <v>1.6539999999999999</v>
          </cell>
          <cell r="P384">
            <v>2.8469999999999995</v>
          </cell>
          <cell r="Q384">
            <v>4.4009999999999998</v>
          </cell>
          <cell r="R384">
            <v>6.7160000000000002</v>
          </cell>
          <cell r="S384">
            <v>9.8780000000000001</v>
          </cell>
          <cell r="T384">
            <v>25.18</v>
          </cell>
        </row>
        <row r="385">
          <cell r="A385">
            <v>20</v>
          </cell>
          <cell r="B385">
            <v>800</v>
          </cell>
          <cell r="C385" t="str">
            <v>Uganda</v>
          </cell>
          <cell r="D385">
            <v>0</v>
          </cell>
          <cell r="E385">
            <v>1</v>
          </cell>
          <cell r="F385" t="str">
            <v>Afro</v>
          </cell>
          <cell r="G385">
            <v>6</v>
          </cell>
          <cell r="H385" t="str">
            <v>ssa</v>
          </cell>
          <cell r="I385">
            <v>1</v>
          </cell>
          <cell r="J385" t="str">
            <v>low and middle</v>
          </cell>
          <cell r="K385" t="str">
            <v>females</v>
          </cell>
          <cell r="L385" t="str">
            <v>1995-2000</v>
          </cell>
          <cell r="M385">
            <v>1076.7919999999999</v>
          </cell>
          <cell r="N385">
            <v>422.17</v>
          </cell>
          <cell r="O385">
            <v>97.052999999999997</v>
          </cell>
          <cell r="P385">
            <v>122.15799999999999</v>
          </cell>
          <cell r="Q385">
            <v>180.48099999999999</v>
          </cell>
          <cell r="R385">
            <v>120.53700000000001</v>
          </cell>
          <cell r="S385">
            <v>57.820999999999998</v>
          </cell>
          <cell r="T385">
            <v>76.571999999999989</v>
          </cell>
        </row>
        <row r="386">
          <cell r="A386">
            <v>130</v>
          </cell>
          <cell r="B386">
            <v>804</v>
          </cell>
          <cell r="C386" t="str">
            <v>Ukraine</v>
          </cell>
          <cell r="D386">
            <v>0</v>
          </cell>
          <cell r="E386">
            <v>4</v>
          </cell>
          <cell r="F386" t="str">
            <v>Euro</v>
          </cell>
          <cell r="G386">
            <v>2</v>
          </cell>
          <cell r="H386" t="str">
            <v>fse</v>
          </cell>
          <cell r="I386">
            <v>1</v>
          </cell>
          <cell r="J386" t="str">
            <v>low and middle</v>
          </cell>
          <cell r="K386" t="str">
            <v>females</v>
          </cell>
          <cell r="L386" t="str">
            <v>1995-2000</v>
          </cell>
          <cell r="M386">
            <v>1842.2950000000001</v>
          </cell>
          <cell r="N386">
            <v>24.952999999999999</v>
          </cell>
          <cell r="O386">
            <v>5.8079999999999998</v>
          </cell>
          <cell r="P386">
            <v>19.018000000000001</v>
          </cell>
          <cell r="Q386">
            <v>50.789000000000001</v>
          </cell>
          <cell r="R386">
            <v>157.87200000000001</v>
          </cell>
          <cell r="S386">
            <v>295.04599999999999</v>
          </cell>
          <cell r="T386">
            <v>1288.8089999999997</v>
          </cell>
        </row>
        <row r="387">
          <cell r="A387">
            <v>152</v>
          </cell>
          <cell r="B387">
            <v>807</v>
          </cell>
          <cell r="C387" t="str">
            <v>TFYR Macedonia</v>
          </cell>
          <cell r="D387">
            <v>0</v>
          </cell>
          <cell r="E387">
            <v>4</v>
          </cell>
          <cell r="F387" t="str">
            <v>Euro</v>
          </cell>
          <cell r="G387">
            <v>2</v>
          </cell>
          <cell r="H387" t="str">
            <v>fse</v>
          </cell>
          <cell r="I387">
            <v>1</v>
          </cell>
          <cell r="J387" t="str">
            <v>low and middle</v>
          </cell>
          <cell r="K387" t="str">
            <v>females</v>
          </cell>
          <cell r="L387" t="str">
            <v>1995-2000</v>
          </cell>
          <cell r="M387">
            <v>34.893000000000001</v>
          </cell>
          <cell r="N387">
            <v>1.86</v>
          </cell>
          <cell r="O387">
            <v>0.192</v>
          </cell>
          <cell r="P387">
            <v>0.49199999999999999</v>
          </cell>
          <cell r="Q387">
            <v>1.06</v>
          </cell>
          <cell r="R387">
            <v>3.4</v>
          </cell>
          <cell r="S387">
            <v>6.3360000000000003</v>
          </cell>
          <cell r="T387">
            <v>21.553000000000001</v>
          </cell>
        </row>
        <row r="388">
          <cell r="A388">
            <v>35</v>
          </cell>
          <cell r="B388">
            <v>818</v>
          </cell>
          <cell r="C388" t="str">
            <v>Egypt</v>
          </cell>
          <cell r="D388">
            <v>0</v>
          </cell>
          <cell r="E388">
            <v>3</v>
          </cell>
          <cell r="F388" t="str">
            <v>Emro</v>
          </cell>
          <cell r="G388">
            <v>8</v>
          </cell>
          <cell r="H388" t="str">
            <v>mec</v>
          </cell>
          <cell r="I388">
            <v>1</v>
          </cell>
          <cell r="J388" t="str">
            <v>low and middle</v>
          </cell>
          <cell r="K388" t="str">
            <v>females</v>
          </cell>
          <cell r="L388" t="str">
            <v>1995-2000</v>
          </cell>
          <cell r="M388">
            <v>1057.424</v>
          </cell>
          <cell r="N388">
            <v>267.46699999999998</v>
          </cell>
          <cell r="O388">
            <v>27.5</v>
          </cell>
          <cell r="P388">
            <v>38.030999999999999</v>
          </cell>
          <cell r="Q388">
            <v>57.887999999999991</v>
          </cell>
          <cell r="R388">
            <v>113.66299999999998</v>
          </cell>
          <cell r="S388">
            <v>171.15199999999999</v>
          </cell>
          <cell r="T388">
            <v>381.72300000000001</v>
          </cell>
        </row>
        <row r="389">
          <cell r="A389">
            <v>141</v>
          </cell>
          <cell r="B389">
            <v>826</v>
          </cell>
          <cell r="C389" t="str">
            <v>United Kingdom</v>
          </cell>
          <cell r="D389">
            <v>0</v>
          </cell>
          <cell r="E389">
            <v>4</v>
          </cell>
          <cell r="F389" t="str">
            <v>Euro</v>
          </cell>
          <cell r="G389">
            <v>1</v>
          </cell>
          <cell r="H389" t="str">
            <v>eme</v>
          </cell>
          <cell r="I389">
            <v>4</v>
          </cell>
          <cell r="J389" t="str">
            <v>high</v>
          </cell>
          <cell r="K389" t="str">
            <v>females</v>
          </cell>
          <cell r="L389" t="str">
            <v>1995-2000</v>
          </cell>
          <cell r="M389">
            <v>1590.779</v>
          </cell>
          <cell r="N389">
            <v>13.090999999999999</v>
          </cell>
          <cell r="O389">
            <v>2.1240000000000001</v>
          </cell>
          <cell r="P389">
            <v>7.7669999999999995</v>
          </cell>
          <cell r="Q389">
            <v>25.39</v>
          </cell>
          <cell r="R389">
            <v>96.027999999999992</v>
          </cell>
          <cell r="S389">
            <v>183.24599999999998</v>
          </cell>
          <cell r="T389">
            <v>1263.133</v>
          </cell>
        </row>
        <row r="390">
          <cell r="A390">
            <v>21</v>
          </cell>
          <cell r="B390">
            <v>834</v>
          </cell>
          <cell r="C390" t="str">
            <v>United Rep. of Tanzania</v>
          </cell>
          <cell r="D390">
            <v>0</v>
          </cell>
          <cell r="E390">
            <v>1</v>
          </cell>
          <cell r="F390" t="str">
            <v>Afro</v>
          </cell>
          <cell r="G390">
            <v>6</v>
          </cell>
          <cell r="H390" t="str">
            <v>ssa</v>
          </cell>
          <cell r="I390">
            <v>1</v>
          </cell>
          <cell r="J390" t="str">
            <v>low and middle</v>
          </cell>
          <cell r="K390" t="str">
            <v>females</v>
          </cell>
          <cell r="L390" t="str">
            <v>1995-2000</v>
          </cell>
          <cell r="M390">
            <v>1178.5129999999999</v>
          </cell>
          <cell r="N390">
            <v>401.29500000000002</v>
          </cell>
          <cell r="O390">
            <v>100.34700000000001</v>
          </cell>
          <cell r="P390">
            <v>130.19400000000002</v>
          </cell>
          <cell r="Q390">
            <v>192.352</v>
          </cell>
          <cell r="R390">
            <v>150.63499999999999</v>
          </cell>
          <cell r="S390">
            <v>82.305000000000007</v>
          </cell>
          <cell r="T390">
            <v>121.38500000000001</v>
          </cell>
        </row>
        <row r="391">
          <cell r="A391">
            <v>199</v>
          </cell>
          <cell r="B391">
            <v>840</v>
          </cell>
          <cell r="C391" t="str">
            <v>United States of America</v>
          </cell>
          <cell r="D391">
            <v>0</v>
          </cell>
          <cell r="E391">
            <v>2</v>
          </cell>
          <cell r="F391" t="str">
            <v>Amro</v>
          </cell>
          <cell r="G391">
            <v>1</v>
          </cell>
          <cell r="H391" t="str">
            <v>eme</v>
          </cell>
          <cell r="I391">
            <v>4</v>
          </cell>
          <cell r="J391" t="str">
            <v>high</v>
          </cell>
          <cell r="K391" t="str">
            <v>females</v>
          </cell>
          <cell r="L391" t="str">
            <v>1995-2000</v>
          </cell>
          <cell r="M391">
            <v>5563.9560000000001</v>
          </cell>
          <cell r="N391">
            <v>72.798000000000002</v>
          </cell>
          <cell r="O391">
            <v>13.928000000000001</v>
          </cell>
          <cell r="P391">
            <v>60.747999999999998</v>
          </cell>
          <cell r="Q391">
            <v>179.46100000000001</v>
          </cell>
          <cell r="R391">
            <v>436.39699999999999</v>
          </cell>
          <cell r="S391">
            <v>625.66999999999996</v>
          </cell>
          <cell r="T391">
            <v>4174.9539999999997</v>
          </cell>
        </row>
        <row r="392">
          <cell r="A392">
            <v>49</v>
          </cell>
          <cell r="B392">
            <v>854</v>
          </cell>
          <cell r="C392" t="str">
            <v>Burkina Faso</v>
          </cell>
          <cell r="D392">
            <v>0</v>
          </cell>
          <cell r="E392">
            <v>1</v>
          </cell>
          <cell r="F392" t="str">
            <v>Afro</v>
          </cell>
          <cell r="G392">
            <v>6</v>
          </cell>
          <cell r="H392" t="str">
            <v>ssa</v>
          </cell>
          <cell r="I392">
            <v>1</v>
          </cell>
          <cell r="J392" t="str">
            <v>low and middle</v>
          </cell>
          <cell r="K392" t="str">
            <v>females</v>
          </cell>
          <cell r="L392" t="str">
            <v>1995-2000</v>
          </cell>
          <cell r="M392">
            <v>508.892</v>
          </cell>
          <cell r="N392">
            <v>212.773</v>
          </cell>
          <cell r="O392">
            <v>50.463000000000001</v>
          </cell>
          <cell r="P392">
            <v>50.072999999999993</v>
          </cell>
          <cell r="Q392">
            <v>64.454999999999998</v>
          </cell>
          <cell r="R392">
            <v>51.935000000000002</v>
          </cell>
          <cell r="S392">
            <v>32.191000000000003</v>
          </cell>
          <cell r="T392">
            <v>47.001999999999988</v>
          </cell>
        </row>
        <row r="393">
          <cell r="A393">
            <v>195</v>
          </cell>
          <cell r="B393">
            <v>858</v>
          </cell>
          <cell r="C393" t="str">
            <v>Uruguay</v>
          </cell>
          <cell r="D393">
            <v>0</v>
          </cell>
          <cell r="E393">
            <v>2</v>
          </cell>
          <cell r="F393" t="str">
            <v>Amro</v>
          </cell>
          <cell r="G393">
            <v>7</v>
          </cell>
          <cell r="H393" t="str">
            <v>lac</v>
          </cell>
          <cell r="I393">
            <v>1</v>
          </cell>
          <cell r="J393" t="str">
            <v>low and middle</v>
          </cell>
          <cell r="K393" t="str">
            <v>females</v>
          </cell>
          <cell r="L393" t="str">
            <v>1995-2000</v>
          </cell>
          <cell r="M393">
            <v>72.498999999999995</v>
          </cell>
          <cell r="N393">
            <v>2.3679999999999999</v>
          </cell>
          <cell r="O393">
            <v>0.311</v>
          </cell>
          <cell r="P393">
            <v>1.006</v>
          </cell>
          <cell r="Q393">
            <v>2.1859999999999999</v>
          </cell>
          <cell r="R393">
            <v>5.843</v>
          </cell>
          <cell r="S393">
            <v>9.8620000000000001</v>
          </cell>
          <cell r="T393">
            <v>50.923000000000002</v>
          </cell>
        </row>
        <row r="394">
          <cell r="A394">
            <v>87</v>
          </cell>
          <cell r="B394">
            <v>860</v>
          </cell>
          <cell r="C394" t="str">
            <v>Uzbekistan</v>
          </cell>
          <cell r="D394">
            <v>0</v>
          </cell>
          <cell r="E394">
            <v>4</v>
          </cell>
          <cell r="F394" t="str">
            <v>Euro</v>
          </cell>
          <cell r="G394">
            <v>8</v>
          </cell>
          <cell r="H394" t="str">
            <v>mec</v>
          </cell>
          <cell r="I394">
            <v>1</v>
          </cell>
          <cell r="J394" t="str">
            <v>low and middle</v>
          </cell>
          <cell r="K394" t="str">
            <v>females</v>
          </cell>
          <cell r="L394" t="str">
            <v>1995-2000</v>
          </cell>
          <cell r="M394">
            <v>359.27499999999998</v>
          </cell>
          <cell r="N394">
            <v>88.742000000000004</v>
          </cell>
          <cell r="O394">
            <v>8.423</v>
          </cell>
          <cell r="P394">
            <v>15.256999999999998</v>
          </cell>
          <cell r="Q394">
            <v>24.237000000000002</v>
          </cell>
          <cell r="R394">
            <v>33.146000000000001</v>
          </cell>
          <cell r="S394">
            <v>49.628999999999998</v>
          </cell>
          <cell r="T394">
            <v>139.84100000000001</v>
          </cell>
        </row>
        <row r="395">
          <cell r="A395">
            <v>196</v>
          </cell>
          <cell r="B395">
            <v>862</v>
          </cell>
          <cell r="C395" t="str">
            <v>Venezuela</v>
          </cell>
          <cell r="D395">
            <v>0</v>
          </cell>
          <cell r="E395">
            <v>2</v>
          </cell>
          <cell r="F395" t="str">
            <v>Amro</v>
          </cell>
          <cell r="G395">
            <v>7</v>
          </cell>
          <cell r="H395" t="str">
            <v>lac</v>
          </cell>
          <cell r="I395">
            <v>1</v>
          </cell>
          <cell r="J395" t="str">
            <v>low and middle</v>
          </cell>
          <cell r="K395" t="str">
            <v>females</v>
          </cell>
          <cell r="L395" t="str">
            <v>1995-2000</v>
          </cell>
          <cell r="M395">
            <v>228.773</v>
          </cell>
          <cell r="N395">
            <v>31.003</v>
          </cell>
          <cell r="O395">
            <v>4.4009999999999998</v>
          </cell>
          <cell r="P395">
            <v>9.8879999999999999</v>
          </cell>
          <cell r="Q395">
            <v>16.641999999999999</v>
          </cell>
          <cell r="R395">
            <v>30.522999999999996</v>
          </cell>
          <cell r="S395">
            <v>33.063000000000002</v>
          </cell>
          <cell r="T395">
            <v>103.253</v>
          </cell>
        </row>
        <row r="396">
          <cell r="A396">
            <v>214</v>
          </cell>
          <cell r="B396">
            <v>882</v>
          </cell>
          <cell r="C396" t="str">
            <v>Samoa</v>
          </cell>
          <cell r="D396">
            <v>0</v>
          </cell>
          <cell r="E396">
            <v>6</v>
          </cell>
          <cell r="F396" t="str">
            <v>Wpro</v>
          </cell>
          <cell r="G396">
            <v>5</v>
          </cell>
          <cell r="H396" t="str">
            <v>oai</v>
          </cell>
          <cell r="I396">
            <v>1</v>
          </cell>
          <cell r="J396" t="str">
            <v>low and middle</v>
          </cell>
          <cell r="K396" t="str">
            <v>females</v>
          </cell>
          <cell r="L396" t="str">
            <v>1995-2000</v>
          </cell>
          <cell r="M396">
            <v>1.92</v>
          </cell>
          <cell r="N396">
            <v>0.34200000000000003</v>
          </cell>
          <cell r="O396">
            <v>2.7E-2</v>
          </cell>
          <cell r="P396">
            <v>7.1999999999999995E-2</v>
          </cell>
          <cell r="Q396">
            <v>0.10299999999999999</v>
          </cell>
          <cell r="R396">
            <v>0.23499999999999999</v>
          </cell>
          <cell r="S396">
            <v>0.33099999999999996</v>
          </cell>
          <cell r="T396">
            <v>0.81</v>
          </cell>
        </row>
        <row r="397">
          <cell r="A397">
            <v>118</v>
          </cell>
          <cell r="B397">
            <v>887</v>
          </cell>
          <cell r="C397" t="str">
            <v>Yemen</v>
          </cell>
          <cell r="D397">
            <v>0</v>
          </cell>
          <cell r="E397">
            <v>3</v>
          </cell>
          <cell r="F397" t="str">
            <v>Emro</v>
          </cell>
          <cell r="G397">
            <v>8</v>
          </cell>
          <cell r="H397" t="str">
            <v>mec</v>
          </cell>
          <cell r="I397">
            <v>1</v>
          </cell>
          <cell r="J397" t="str">
            <v>low and middle</v>
          </cell>
          <cell r="K397" t="str">
            <v>females</v>
          </cell>
          <cell r="L397" t="str">
            <v>1995-2000</v>
          </cell>
          <cell r="M397">
            <v>436.255</v>
          </cell>
          <cell r="N397">
            <v>214.816</v>
          </cell>
          <cell r="O397">
            <v>24.698</v>
          </cell>
          <cell r="P397">
            <v>37.778000000000006</v>
          </cell>
          <cell r="Q397">
            <v>33.54</v>
          </cell>
          <cell r="R397">
            <v>35.813000000000002</v>
          </cell>
          <cell r="S397">
            <v>33.807000000000002</v>
          </cell>
          <cell r="T397">
            <v>55.803000000000004</v>
          </cell>
        </row>
        <row r="398">
          <cell r="A398">
            <v>153</v>
          </cell>
          <cell r="B398">
            <v>891</v>
          </cell>
          <cell r="C398" t="str">
            <v>Yugoslavia</v>
          </cell>
          <cell r="D398">
            <v>0</v>
          </cell>
          <cell r="E398">
            <v>4</v>
          </cell>
          <cell r="F398" t="str">
            <v>Euro</v>
          </cell>
          <cell r="G398">
            <v>2</v>
          </cell>
          <cell r="H398" t="str">
            <v>fse</v>
          </cell>
          <cell r="I398">
            <v>1</v>
          </cell>
          <cell r="J398" t="str">
            <v>low and middle</v>
          </cell>
          <cell r="K398" t="str">
            <v>females</v>
          </cell>
          <cell r="L398" t="str">
            <v>1995-2000</v>
          </cell>
          <cell r="M398">
            <v>240.95099999999999</v>
          </cell>
          <cell r="N398">
            <v>7.62</v>
          </cell>
          <cell r="O398">
            <v>0.65200000000000002</v>
          </cell>
          <cell r="P398">
            <v>1.851</v>
          </cell>
          <cell r="Q398">
            <v>5.3049999999999997</v>
          </cell>
          <cell r="R398">
            <v>18.617999999999999</v>
          </cell>
          <cell r="S398">
            <v>44.111999999999995</v>
          </cell>
          <cell r="T398">
            <v>162.79300000000001</v>
          </cell>
        </row>
        <row r="399">
          <cell r="A399">
            <v>22</v>
          </cell>
          <cell r="B399">
            <v>894</v>
          </cell>
          <cell r="C399" t="str">
            <v>Zambia</v>
          </cell>
          <cell r="D399">
            <v>0</v>
          </cell>
          <cell r="E399">
            <v>1</v>
          </cell>
          <cell r="F399" t="str">
            <v>Afro</v>
          </cell>
          <cell r="G399">
            <v>6</v>
          </cell>
          <cell r="H399" t="str">
            <v>ssa</v>
          </cell>
          <cell r="I399">
            <v>1</v>
          </cell>
          <cell r="J399" t="str">
            <v>low and middle</v>
          </cell>
          <cell r="K399" t="str">
            <v>females</v>
          </cell>
          <cell r="L399" t="str">
            <v>1995-2000</v>
          </cell>
          <cell r="M399">
            <v>438.99799999999999</v>
          </cell>
          <cell r="N399">
            <v>131.44999999999999</v>
          </cell>
          <cell r="O399">
            <v>31.73</v>
          </cell>
          <cell r="P399">
            <v>55.488</v>
          </cell>
          <cell r="Q399">
            <v>94.391999999999996</v>
          </cell>
          <cell r="R399">
            <v>64.841000000000008</v>
          </cell>
          <cell r="S399">
            <v>28.018999999999998</v>
          </cell>
          <cell r="T399">
            <v>33.077999999999996</v>
          </cell>
        </row>
        <row r="400">
          <cell r="A400">
            <v>1</v>
          </cell>
          <cell r="B400">
            <v>900</v>
          </cell>
          <cell r="C400" t="str">
            <v>World total</v>
          </cell>
          <cell r="K400" t="str">
            <v>females</v>
          </cell>
          <cell r="L400" t="str">
            <v>1995-2000</v>
          </cell>
          <cell r="M400">
            <v>122779.838</v>
          </cell>
          <cell r="N400">
            <v>25591.287</v>
          </cell>
          <cell r="O400">
            <v>4701.3160000000007</v>
          </cell>
          <cell r="P400">
            <v>6164.5020000000004</v>
          </cell>
          <cell r="Q400">
            <v>8266.0879999999997</v>
          </cell>
          <cell r="R400">
            <v>12294.384000000002</v>
          </cell>
          <cell r="S400">
            <v>15497.064000000002</v>
          </cell>
          <cell r="T400">
            <v>50265.197</v>
          </cell>
        </row>
        <row r="401">
          <cell r="A401">
            <v>2</v>
          </cell>
          <cell r="B401">
            <v>901</v>
          </cell>
          <cell r="C401" t="str">
            <v>More developed regions (*)</v>
          </cell>
          <cell r="K401" t="str">
            <v>females</v>
          </cell>
          <cell r="L401" t="str">
            <v>1995-2000</v>
          </cell>
          <cell r="M401">
            <v>29131.33</v>
          </cell>
          <cell r="N401">
            <v>332.11599999999999</v>
          </cell>
          <cell r="O401">
            <v>72.728999999999999</v>
          </cell>
          <cell r="P401">
            <v>275.21100000000001</v>
          </cell>
          <cell r="Q401">
            <v>788.25399999999991</v>
          </cell>
          <cell r="R401">
            <v>2201.5389999999998</v>
          </cell>
          <cell r="S401">
            <v>3761.4679999999998</v>
          </cell>
          <cell r="T401">
            <v>21700.012999999999</v>
          </cell>
        </row>
        <row r="402">
          <cell r="A402">
            <v>3</v>
          </cell>
          <cell r="B402">
            <v>902</v>
          </cell>
          <cell r="C402" t="str">
            <v>Less developed regions (+)</v>
          </cell>
          <cell r="K402" t="str">
            <v>females</v>
          </cell>
          <cell r="L402" t="str">
            <v>1995-2000</v>
          </cell>
          <cell r="M402">
            <v>93648.508000000002</v>
          </cell>
          <cell r="N402">
            <v>25259.170999999998</v>
          </cell>
          <cell r="O402">
            <v>4628.5869999999995</v>
          </cell>
          <cell r="P402">
            <v>5889.2910000000002</v>
          </cell>
          <cell r="Q402">
            <v>7477.8340000000007</v>
          </cell>
          <cell r="R402">
            <v>10092.845000000001</v>
          </cell>
          <cell r="S402">
            <v>11735.596000000001</v>
          </cell>
          <cell r="T402">
            <v>28565.184000000001</v>
          </cell>
        </row>
        <row r="403">
          <cell r="A403">
            <v>5</v>
          </cell>
          <cell r="B403">
            <v>903</v>
          </cell>
          <cell r="C403" t="str">
            <v>Africa</v>
          </cell>
          <cell r="K403" t="str">
            <v>females</v>
          </cell>
          <cell r="L403" t="str">
            <v>1995-2000</v>
          </cell>
          <cell r="M403">
            <v>24820.957999999999</v>
          </cell>
          <cell r="N403">
            <v>9323.7160000000003</v>
          </cell>
          <cell r="O403">
            <v>2084.0940000000001</v>
          </cell>
          <cell r="P403">
            <v>2319.373</v>
          </cell>
          <cell r="Q403">
            <v>3047.732</v>
          </cell>
          <cell r="R403">
            <v>2655.4560000000001</v>
          </cell>
          <cell r="S403">
            <v>1958.144</v>
          </cell>
          <cell r="T403">
            <v>3432.4429999999998</v>
          </cell>
        </row>
        <row r="404">
          <cell r="A404">
            <v>162</v>
          </cell>
          <cell r="B404">
            <v>904</v>
          </cell>
          <cell r="C404" t="str">
            <v>Latin America and the Caribbean</v>
          </cell>
          <cell r="K404" t="str">
            <v>females</v>
          </cell>
          <cell r="L404" t="str">
            <v>1995-2000</v>
          </cell>
          <cell r="M404">
            <v>7069.4189999999999</v>
          </cell>
          <cell r="N404">
            <v>1121.7619999999999</v>
          </cell>
          <cell r="O404">
            <v>149.529</v>
          </cell>
          <cell r="P404">
            <v>325.55700000000002</v>
          </cell>
          <cell r="Q404">
            <v>545.42600000000004</v>
          </cell>
          <cell r="R404">
            <v>891.04099999999994</v>
          </cell>
          <cell r="S404">
            <v>971.44500000000005</v>
          </cell>
          <cell r="T404">
            <v>3064.6590000000001</v>
          </cell>
        </row>
        <row r="405">
          <cell r="A405">
            <v>197</v>
          </cell>
          <cell r="B405">
            <v>905</v>
          </cell>
          <cell r="C405" t="str">
            <v>Northern America (12)</v>
          </cell>
          <cell r="K405" t="str">
            <v>females</v>
          </cell>
          <cell r="L405" t="str">
            <v>1995-2000</v>
          </cell>
          <cell r="M405">
            <v>6075.4769999999999</v>
          </cell>
          <cell r="N405">
            <v>78.491</v>
          </cell>
          <cell r="O405">
            <v>15.169</v>
          </cell>
          <cell r="P405">
            <v>65.736999999999995</v>
          </cell>
          <cell r="Q405">
            <v>193.965</v>
          </cell>
          <cell r="R405">
            <v>476.35300000000001</v>
          </cell>
          <cell r="S405">
            <v>685.78499999999997</v>
          </cell>
          <cell r="T405">
            <v>4559.9769999999999</v>
          </cell>
        </row>
        <row r="406">
          <cell r="A406">
            <v>65</v>
          </cell>
          <cell r="B406">
            <v>906</v>
          </cell>
          <cell r="C406" t="str">
            <v>Eastern Asia</v>
          </cell>
          <cell r="K406" t="str">
            <v>females</v>
          </cell>
          <cell r="L406" t="str">
            <v>1995-2000</v>
          </cell>
          <cell r="M406">
            <v>22538.361000000001</v>
          </cell>
          <cell r="N406">
            <v>2677.2759999999998</v>
          </cell>
          <cell r="O406">
            <v>199.91</v>
          </cell>
          <cell r="P406">
            <v>594.55799999999999</v>
          </cell>
          <cell r="Q406">
            <v>1020.972</v>
          </cell>
          <cell r="R406">
            <v>2275.538</v>
          </cell>
          <cell r="S406">
            <v>3558.55</v>
          </cell>
          <cell r="T406">
            <v>12211.557000000001</v>
          </cell>
        </row>
        <row r="407">
          <cell r="A407">
            <v>119</v>
          </cell>
          <cell r="B407">
            <v>908</v>
          </cell>
          <cell r="C407" t="str">
            <v>Europe</v>
          </cell>
          <cell r="K407" t="str">
            <v>females</v>
          </cell>
          <cell r="L407" t="str">
            <v>1995-2000</v>
          </cell>
          <cell r="M407">
            <v>20278.228999999999</v>
          </cell>
          <cell r="N407">
            <v>232.601</v>
          </cell>
          <cell r="O407">
            <v>52.835000000000001</v>
          </cell>
          <cell r="P407">
            <v>187.41800000000001</v>
          </cell>
          <cell r="Q407">
            <v>541.899</v>
          </cell>
          <cell r="R407">
            <v>1527.52</v>
          </cell>
          <cell r="S407">
            <v>2774.3009999999999</v>
          </cell>
          <cell r="T407">
            <v>14961.654999999999</v>
          </cell>
        </row>
        <row r="408">
          <cell r="A408">
            <v>200</v>
          </cell>
          <cell r="B408">
            <v>909</v>
          </cell>
          <cell r="C408" t="str">
            <v>Oceania</v>
          </cell>
          <cell r="K408" t="str">
            <v>females</v>
          </cell>
          <cell r="L408" t="str">
            <v>1995-2000</v>
          </cell>
          <cell r="M408">
            <v>536.80200000000002</v>
          </cell>
          <cell r="N408">
            <v>40.411999999999999</v>
          </cell>
          <cell r="O408">
            <v>5.5510000000000002</v>
          </cell>
          <cell r="P408">
            <v>16.219000000000001</v>
          </cell>
          <cell r="Q408">
            <v>23.654000000000003</v>
          </cell>
          <cell r="R408">
            <v>48.5</v>
          </cell>
          <cell r="S408">
            <v>59.697000000000003</v>
          </cell>
          <cell r="T408">
            <v>342.76899999999995</v>
          </cell>
        </row>
        <row r="409">
          <cell r="A409">
            <v>6</v>
          </cell>
          <cell r="B409">
            <v>910</v>
          </cell>
          <cell r="C409" t="str">
            <v>Eastern Africa (1)</v>
          </cell>
          <cell r="K409" t="str">
            <v>females</v>
          </cell>
          <cell r="L409" t="str">
            <v>1995-2000</v>
          </cell>
          <cell r="M409">
            <v>9925.7620000000006</v>
          </cell>
          <cell r="N409">
            <v>3786.261</v>
          </cell>
          <cell r="O409">
            <v>859.10699999999997</v>
          </cell>
          <cell r="P409">
            <v>1018.5010000000001</v>
          </cell>
          <cell r="Q409">
            <v>1474.4749999999999</v>
          </cell>
          <cell r="R409">
            <v>1121.8389999999999</v>
          </cell>
          <cell r="S409">
            <v>646.05700000000002</v>
          </cell>
          <cell r="T409">
            <v>1019.5219999999999</v>
          </cell>
        </row>
        <row r="410">
          <cell r="A410">
            <v>24</v>
          </cell>
          <cell r="B410">
            <v>911</v>
          </cell>
          <cell r="C410" t="str">
            <v>Middle Africa (3)</v>
          </cell>
          <cell r="K410" t="str">
            <v>females</v>
          </cell>
          <cell r="L410" t="str">
            <v>1995-2000</v>
          </cell>
          <cell r="M410">
            <v>3304.3670000000002</v>
          </cell>
          <cell r="N410">
            <v>1397.3679999999999</v>
          </cell>
          <cell r="O410">
            <v>300.541</v>
          </cell>
          <cell r="P410">
            <v>290.55</v>
          </cell>
          <cell r="Q410">
            <v>348.21800000000002</v>
          </cell>
          <cell r="R410">
            <v>310.423</v>
          </cell>
          <cell r="S410">
            <v>237.94800000000001</v>
          </cell>
          <cell r="T410">
            <v>419.31900000000013</v>
          </cell>
        </row>
        <row r="411">
          <cell r="A411">
            <v>33</v>
          </cell>
          <cell r="B411">
            <v>912</v>
          </cell>
          <cell r="C411" t="str">
            <v>Northern Africa</v>
          </cell>
          <cell r="K411" t="str">
            <v>females</v>
          </cell>
          <cell r="L411" t="str">
            <v>1995-2000</v>
          </cell>
          <cell r="M411">
            <v>2818.6860000000001</v>
          </cell>
          <cell r="N411">
            <v>752.27599999999995</v>
          </cell>
          <cell r="O411">
            <v>131.19</v>
          </cell>
          <cell r="P411">
            <v>179.43899999999999</v>
          </cell>
          <cell r="Q411">
            <v>210.702</v>
          </cell>
          <cell r="R411">
            <v>295.92199999999997</v>
          </cell>
          <cell r="S411">
            <v>385.54</v>
          </cell>
          <cell r="T411">
            <v>863.61699999999996</v>
          </cell>
        </row>
        <row r="412">
          <cell r="A412">
            <v>41</v>
          </cell>
          <cell r="B412">
            <v>913</v>
          </cell>
          <cell r="C412" t="str">
            <v>Southern Africa</v>
          </cell>
          <cell r="K412" t="str">
            <v>females</v>
          </cell>
          <cell r="L412" t="str">
            <v>1995-2000</v>
          </cell>
          <cell r="M412">
            <v>1275.771</v>
          </cell>
          <cell r="N412">
            <v>255.75899999999999</v>
          </cell>
          <cell r="O412">
            <v>36.409999999999997</v>
          </cell>
          <cell r="P412">
            <v>111.559</v>
          </cell>
          <cell r="Q412">
            <v>228.57100000000003</v>
          </cell>
          <cell r="R412">
            <v>230.29200000000003</v>
          </cell>
          <cell r="S412">
            <v>154.65299999999999</v>
          </cell>
          <cell r="T412">
            <v>258.52699999999999</v>
          </cell>
        </row>
        <row r="413">
          <cell r="A413">
            <v>47</v>
          </cell>
          <cell r="B413">
            <v>914</v>
          </cell>
          <cell r="C413" t="str">
            <v>Western Africa (4)</v>
          </cell>
          <cell r="K413" t="str">
            <v>females</v>
          </cell>
          <cell r="L413" t="str">
            <v>1995-2000</v>
          </cell>
          <cell r="M413">
            <v>7496.3720000000003</v>
          </cell>
          <cell r="N413">
            <v>3132.0520000000001</v>
          </cell>
          <cell r="O413">
            <v>756.846</v>
          </cell>
          <cell r="P413">
            <v>719.32400000000007</v>
          </cell>
          <cell r="Q413">
            <v>785.76600000000008</v>
          </cell>
          <cell r="R413">
            <v>696.98</v>
          </cell>
          <cell r="S413">
            <v>533.94600000000003</v>
          </cell>
          <cell r="T413">
            <v>871.45799999999997</v>
          </cell>
        </row>
        <row r="414">
          <cell r="A414">
            <v>163</v>
          </cell>
          <cell r="B414">
            <v>915</v>
          </cell>
          <cell r="C414" t="str">
            <v>Caribbean (10)</v>
          </cell>
          <cell r="K414" t="str">
            <v>females</v>
          </cell>
          <cell r="L414" t="str">
            <v>1995-2000</v>
          </cell>
          <cell r="M414">
            <v>659.05399999999997</v>
          </cell>
          <cell r="N414">
            <v>92.921999999999997</v>
          </cell>
          <cell r="O414">
            <v>20.063000000000002</v>
          </cell>
          <cell r="P414">
            <v>36.792999999999999</v>
          </cell>
          <cell r="Q414">
            <v>54.137999999999998</v>
          </cell>
          <cell r="R414">
            <v>79.167000000000002</v>
          </cell>
          <cell r="S414">
            <v>82.625</v>
          </cell>
          <cell r="T414">
            <v>293.346</v>
          </cell>
        </row>
        <row r="415">
          <cell r="A415">
            <v>175</v>
          </cell>
          <cell r="B415">
            <v>916</v>
          </cell>
          <cell r="C415" t="str">
            <v>Central America</v>
          </cell>
          <cell r="K415" t="str">
            <v>females</v>
          </cell>
          <cell r="L415" t="str">
            <v>1995-2000</v>
          </cell>
          <cell r="M415">
            <v>1498.7550000000001</v>
          </cell>
          <cell r="N415">
            <v>318.83300000000003</v>
          </cell>
          <cell r="O415">
            <v>37.866</v>
          </cell>
          <cell r="P415">
            <v>79</v>
          </cell>
          <cell r="Q415">
            <v>109.767</v>
          </cell>
          <cell r="R415">
            <v>174.86500000000001</v>
          </cell>
          <cell r="S415">
            <v>190.17699999999999</v>
          </cell>
          <cell r="T415">
            <v>588.24699999999996</v>
          </cell>
        </row>
        <row r="416">
          <cell r="A416">
            <v>88</v>
          </cell>
          <cell r="B416">
            <v>920</v>
          </cell>
          <cell r="C416" t="str">
            <v>South-eastern Asia</v>
          </cell>
          <cell r="K416" t="str">
            <v>females</v>
          </cell>
          <cell r="L416" t="str">
            <v>1995-2000</v>
          </cell>
          <cell r="M416">
            <v>8500.8070000000007</v>
          </cell>
          <cell r="N416">
            <v>1635.9880000000001</v>
          </cell>
          <cell r="O416">
            <v>292.39099999999996</v>
          </cell>
          <cell r="P416">
            <v>582.24400000000003</v>
          </cell>
          <cell r="Q416">
            <v>762.08299999999997</v>
          </cell>
          <cell r="R416">
            <v>1079.9760000000001</v>
          </cell>
          <cell r="S416">
            <v>1255.825</v>
          </cell>
          <cell r="T416">
            <v>2892.3</v>
          </cell>
        </row>
        <row r="417">
          <cell r="A417">
            <v>73</v>
          </cell>
          <cell r="B417">
            <v>921</v>
          </cell>
          <cell r="C417" t="str">
            <v>South-central Asia</v>
          </cell>
          <cell r="K417" t="str">
            <v>females</v>
          </cell>
          <cell r="L417" t="str">
            <v>1995-2000</v>
          </cell>
          <cell r="M417">
            <v>30293.71</v>
          </cell>
          <cell r="N417">
            <v>9737.94</v>
          </cell>
          <cell r="O417">
            <v>1832.2149999999999</v>
          </cell>
          <cell r="P417">
            <v>1947.672</v>
          </cell>
          <cell r="Q417">
            <v>1970.895</v>
          </cell>
          <cell r="R417">
            <v>3074.3509999999997</v>
          </cell>
          <cell r="S417">
            <v>3874.0230000000001</v>
          </cell>
          <cell r="T417">
            <v>7856.6140000000005</v>
          </cell>
        </row>
        <row r="418">
          <cell r="A418">
            <v>100</v>
          </cell>
          <cell r="B418">
            <v>922</v>
          </cell>
          <cell r="C418" t="str">
            <v>Western Asia</v>
          </cell>
          <cell r="K418" t="str">
            <v>females</v>
          </cell>
          <cell r="L418" t="str">
            <v>1995-2000</v>
          </cell>
          <cell r="M418">
            <v>2664.89</v>
          </cell>
          <cell r="N418">
            <v>741.48199999999997</v>
          </cell>
          <cell r="O418">
            <v>69.465000000000003</v>
          </cell>
          <cell r="P418">
            <v>125.68800000000002</v>
          </cell>
          <cell r="Q418">
            <v>159.63</v>
          </cell>
          <cell r="R418">
            <v>265.61900000000003</v>
          </cell>
          <cell r="S418">
            <v>358.60300000000001</v>
          </cell>
          <cell r="T418">
            <v>944.40299999999991</v>
          </cell>
        </row>
        <row r="419">
          <cell r="A419">
            <v>120</v>
          </cell>
          <cell r="B419">
            <v>923</v>
          </cell>
          <cell r="C419" t="str">
            <v>Eastern Europe</v>
          </cell>
          <cell r="K419" t="str">
            <v>females</v>
          </cell>
          <cell r="L419" t="str">
            <v>1995-2000</v>
          </cell>
          <cell r="M419">
            <v>9727.4959999999992</v>
          </cell>
          <cell r="N419">
            <v>139.69999999999999</v>
          </cell>
          <cell r="O419">
            <v>34.86</v>
          </cell>
          <cell r="P419">
            <v>115.985</v>
          </cell>
          <cell r="Q419">
            <v>340.76499999999999</v>
          </cell>
          <cell r="R419">
            <v>907.8</v>
          </cell>
          <cell r="S419">
            <v>1641.8229999999999</v>
          </cell>
          <cell r="T419">
            <v>6546.5629999999992</v>
          </cell>
        </row>
        <row r="420">
          <cell r="A420">
            <v>131</v>
          </cell>
          <cell r="B420">
            <v>924</v>
          </cell>
          <cell r="C420" t="str">
            <v>Northern Europe (7)</v>
          </cell>
          <cell r="K420" t="str">
            <v>females</v>
          </cell>
          <cell r="L420" t="str">
            <v>1995-2000</v>
          </cell>
          <cell r="M420">
            <v>2553.0349999999999</v>
          </cell>
          <cell r="N420">
            <v>21.757999999999999</v>
          </cell>
          <cell r="O420">
            <v>4.0090000000000003</v>
          </cell>
          <cell r="P420">
            <v>14.522</v>
          </cell>
          <cell r="Q420">
            <v>45.104999999999997</v>
          </cell>
          <cell r="R420">
            <v>162.46600000000001</v>
          </cell>
          <cell r="S420">
            <v>291.66000000000003</v>
          </cell>
          <cell r="T420">
            <v>2013.5150000000001</v>
          </cell>
        </row>
        <row r="421">
          <cell r="A421">
            <v>142</v>
          </cell>
          <cell r="B421">
            <v>925</v>
          </cell>
          <cell r="C421" t="str">
            <v>Southern Europe (8)</v>
          </cell>
          <cell r="K421" t="str">
            <v>females</v>
          </cell>
          <cell r="L421" t="str">
            <v>1995-2000</v>
          </cell>
          <cell r="M421">
            <v>3362.7840000000001</v>
          </cell>
          <cell r="N421">
            <v>40.412999999999997</v>
          </cell>
          <cell r="O421">
            <v>7.1059999999999999</v>
          </cell>
          <cell r="P421">
            <v>26.382000000000001</v>
          </cell>
          <cell r="Q421">
            <v>61.375999999999991</v>
          </cell>
          <cell r="R421">
            <v>191.81</v>
          </cell>
          <cell r="S421">
            <v>392.38499999999999</v>
          </cell>
          <cell r="T421">
            <v>2643.3120000000004</v>
          </cell>
        </row>
        <row r="422">
          <cell r="A422">
            <v>154</v>
          </cell>
          <cell r="B422">
            <v>926</v>
          </cell>
          <cell r="C422" t="str">
            <v>Western Europe (9)</v>
          </cell>
          <cell r="K422" t="str">
            <v>females</v>
          </cell>
          <cell r="L422" t="str">
            <v>1995-2000</v>
          </cell>
          <cell r="M422">
            <v>4634.9139999999998</v>
          </cell>
          <cell r="N422">
            <v>30.73</v>
          </cell>
          <cell r="O422">
            <v>6.86</v>
          </cell>
          <cell r="P422">
            <v>30.529</v>
          </cell>
          <cell r="Q422">
            <v>94.652999999999992</v>
          </cell>
          <cell r="R422">
            <v>265.44399999999996</v>
          </cell>
          <cell r="S422">
            <v>448.43299999999999</v>
          </cell>
          <cell r="T422">
            <v>3758.2650000000003</v>
          </cell>
        </row>
        <row r="423">
          <cell r="A423">
            <v>201</v>
          </cell>
          <cell r="B423">
            <v>927</v>
          </cell>
          <cell r="C423" t="str">
            <v>Australia/New Zealand</v>
          </cell>
          <cell r="K423" t="str">
            <v>females</v>
          </cell>
          <cell r="L423" t="str">
            <v>1995-2000</v>
          </cell>
          <cell r="M423">
            <v>403.71899999999999</v>
          </cell>
          <cell r="N423">
            <v>4.8639999999999999</v>
          </cell>
          <cell r="O423">
            <v>1.024</v>
          </cell>
          <cell r="P423">
            <v>4.2380000000000004</v>
          </cell>
          <cell r="Q423">
            <v>9.734</v>
          </cell>
          <cell r="R423">
            <v>27.686999999999998</v>
          </cell>
          <cell r="S423">
            <v>40.379000000000005</v>
          </cell>
          <cell r="T423">
            <v>315.79300000000006</v>
          </cell>
        </row>
        <row r="424">
          <cell r="A424">
            <v>204</v>
          </cell>
          <cell r="B424">
            <v>928</v>
          </cell>
          <cell r="C424" t="str">
            <v>Melanesia</v>
          </cell>
          <cell r="K424" t="str">
            <v>females</v>
          </cell>
          <cell r="L424" t="str">
            <v>1995-2000</v>
          </cell>
          <cell r="M424">
            <v>121.021</v>
          </cell>
          <cell r="N424">
            <v>33.222000000000001</v>
          </cell>
          <cell r="O424">
            <v>4.2430000000000003</v>
          </cell>
          <cell r="P424">
            <v>11.292999999999999</v>
          </cell>
          <cell r="Q424">
            <v>13.027000000000001</v>
          </cell>
          <cell r="R424">
            <v>19.242999999999999</v>
          </cell>
          <cell r="S424">
            <v>17.417999999999999</v>
          </cell>
          <cell r="T424">
            <v>22.574999999999999</v>
          </cell>
        </row>
        <row r="425">
          <cell r="A425">
            <v>184</v>
          </cell>
          <cell r="B425">
            <v>931</v>
          </cell>
          <cell r="C425" t="str">
            <v>South America (11)</v>
          </cell>
          <cell r="K425" t="str">
            <v>females</v>
          </cell>
          <cell r="L425" t="str">
            <v>1995-2000</v>
          </cell>
          <cell r="M425">
            <v>4911.6099999999997</v>
          </cell>
          <cell r="N425">
            <v>710.00699999999995</v>
          </cell>
          <cell r="O425">
            <v>91.6</v>
          </cell>
          <cell r="P425">
            <v>209.76399999999998</v>
          </cell>
          <cell r="Q425">
            <v>381.52100000000002</v>
          </cell>
          <cell r="R425">
            <v>637.00900000000001</v>
          </cell>
          <cell r="S425">
            <v>698.64300000000003</v>
          </cell>
          <cell r="T425">
            <v>2183.0659999999998</v>
          </cell>
        </row>
        <row r="426">
          <cell r="A426">
            <v>64</v>
          </cell>
          <cell r="B426">
            <v>935</v>
          </cell>
          <cell r="C426" t="str">
            <v>Asia</v>
          </cell>
          <cell r="K426" t="str">
            <v>females</v>
          </cell>
          <cell r="L426" t="str">
            <v>1995-2000</v>
          </cell>
          <cell r="M426">
            <v>63997.767999999996</v>
          </cell>
          <cell r="N426">
            <v>14792.686</v>
          </cell>
          <cell r="O426">
            <v>2393.9809999999998</v>
          </cell>
          <cell r="P426">
            <v>3250.1619999999998</v>
          </cell>
          <cell r="Q426">
            <v>3913.58</v>
          </cell>
          <cell r="R426">
            <v>6695.4840000000004</v>
          </cell>
          <cell r="S426">
            <v>9047.0010000000002</v>
          </cell>
          <cell r="T426">
            <v>23904.874</v>
          </cell>
        </row>
        <row r="427">
          <cell r="A427">
            <v>4</v>
          </cell>
          <cell r="B427">
            <v>941</v>
          </cell>
          <cell r="C427" t="str">
            <v>Least developed countries (#)</v>
          </cell>
          <cell r="K427" t="str">
            <v>females</v>
          </cell>
          <cell r="L427" t="str">
            <v>1995-2000</v>
          </cell>
          <cell r="M427">
            <v>21439.967000000001</v>
          </cell>
          <cell r="N427">
            <v>8706.3410000000003</v>
          </cell>
          <cell r="O427">
            <v>1722.1579999999999</v>
          </cell>
          <cell r="P427">
            <v>2043.2959999999998</v>
          </cell>
          <cell r="Q427">
            <v>2414.433</v>
          </cell>
          <cell r="R427">
            <v>2144.0569999999998</v>
          </cell>
          <cell r="S427">
            <v>1646.2440000000001</v>
          </cell>
          <cell r="T427">
            <v>2763.4380000000001</v>
          </cell>
        </row>
        <row r="428">
          <cell r="A428">
            <v>210</v>
          </cell>
          <cell r="B428">
            <v>954</v>
          </cell>
          <cell r="C428" t="str">
            <v>Micronesia (14)</v>
          </cell>
          <cell r="K428" t="str">
            <v>females</v>
          </cell>
          <cell r="L428" t="str">
            <v>1995-2000</v>
          </cell>
          <cell r="M428">
            <v>5.8460000000000001</v>
          </cell>
          <cell r="N428">
            <v>1.534</v>
          </cell>
          <cell r="O428">
            <v>0.19400000000000001</v>
          </cell>
          <cell r="P428">
            <v>0.46600000000000008</v>
          </cell>
          <cell r="Q428">
            <v>0.505</v>
          </cell>
          <cell r="R428">
            <v>0.66400000000000003</v>
          </cell>
          <cell r="S428">
            <v>0.72599999999999998</v>
          </cell>
          <cell r="T428">
            <v>1.7570000000000001</v>
          </cell>
        </row>
        <row r="429">
          <cell r="A429">
            <v>212</v>
          </cell>
          <cell r="B429">
            <v>957</v>
          </cell>
          <cell r="C429" t="str">
            <v>Polynesia (15)</v>
          </cell>
          <cell r="K429" t="str">
            <v>females</v>
          </cell>
          <cell r="L429" t="str">
            <v>1995-2000</v>
          </cell>
          <cell r="M429">
            <v>6.2160000000000002</v>
          </cell>
          <cell r="N429">
            <v>0.79200000000000004</v>
          </cell>
          <cell r="O429">
            <v>0.09</v>
          </cell>
          <cell r="P429">
            <v>0.222</v>
          </cell>
          <cell r="Q429">
            <v>0.38800000000000001</v>
          </cell>
          <cell r="R429">
            <v>0.90600000000000003</v>
          </cell>
          <cell r="S429">
            <v>1.1739999999999999</v>
          </cell>
          <cell r="T429">
            <v>2.6439999999999997</v>
          </cell>
        </row>
        <row r="430">
          <cell r="A430">
            <v>74</v>
          </cell>
          <cell r="B430">
            <v>4</v>
          </cell>
          <cell r="C430" t="str">
            <v>Afghanistan</v>
          </cell>
          <cell r="D430">
            <v>0</v>
          </cell>
          <cell r="E430">
            <v>3</v>
          </cell>
          <cell r="F430" t="str">
            <v>Emro</v>
          </cell>
          <cell r="G430">
            <v>8</v>
          </cell>
          <cell r="H430" t="str">
            <v>mec</v>
          </cell>
          <cell r="I430">
            <v>1</v>
          </cell>
          <cell r="J430" t="str">
            <v>low and middle</v>
          </cell>
          <cell r="K430" t="str">
            <v>males</v>
          </cell>
          <cell r="L430" t="str">
            <v>1995-2000</v>
          </cell>
          <cell r="M430">
            <v>1130.241</v>
          </cell>
          <cell r="N430">
            <v>677.22500000000002</v>
          </cell>
          <cell r="O430">
            <v>54.83</v>
          </cell>
          <cell r="P430">
            <v>82.22399999999999</v>
          </cell>
          <cell r="Q430">
            <v>70.189000000000007</v>
          </cell>
          <cell r="R430">
            <v>85.754999999999995</v>
          </cell>
          <cell r="S430">
            <v>72.146000000000001</v>
          </cell>
          <cell r="T430">
            <v>87.872</v>
          </cell>
        </row>
        <row r="431">
          <cell r="A431">
            <v>143</v>
          </cell>
          <cell r="B431">
            <v>8</v>
          </cell>
          <cell r="C431" t="str">
            <v>Albania</v>
          </cell>
          <cell r="D431">
            <v>0</v>
          </cell>
          <cell r="E431">
            <v>4</v>
          </cell>
          <cell r="F431" t="str">
            <v>Euro</v>
          </cell>
          <cell r="G431">
            <v>2</v>
          </cell>
          <cell r="H431" t="str">
            <v>fse</v>
          </cell>
          <cell r="I431">
            <v>1</v>
          </cell>
          <cell r="J431" t="str">
            <v>low and middle</v>
          </cell>
          <cell r="K431" t="str">
            <v>males</v>
          </cell>
          <cell r="L431" t="str">
            <v>1995-2000</v>
          </cell>
          <cell r="M431">
            <v>49.06</v>
          </cell>
          <cell r="N431">
            <v>7.5830000000000002</v>
          </cell>
          <cell r="O431">
            <v>1.1160000000000001</v>
          </cell>
          <cell r="P431">
            <v>2.004</v>
          </cell>
          <cell r="Q431">
            <v>2.403</v>
          </cell>
          <cell r="R431">
            <v>6.0270000000000001</v>
          </cell>
          <cell r="S431">
            <v>9.7910000000000004</v>
          </cell>
          <cell r="T431">
            <v>20.135999999999999</v>
          </cell>
        </row>
        <row r="432">
          <cell r="A432">
            <v>34</v>
          </cell>
          <cell r="B432">
            <v>12</v>
          </cell>
          <cell r="C432" t="str">
            <v>Algeria</v>
          </cell>
          <cell r="D432">
            <v>0</v>
          </cell>
          <cell r="E432">
            <v>1</v>
          </cell>
          <cell r="F432" t="str">
            <v>Afro</v>
          </cell>
          <cell r="G432">
            <v>8</v>
          </cell>
          <cell r="H432" t="str">
            <v>mec</v>
          </cell>
          <cell r="I432">
            <v>1</v>
          </cell>
          <cell r="J432" t="str">
            <v>low and middle</v>
          </cell>
          <cell r="K432" t="str">
            <v>males</v>
          </cell>
          <cell r="L432" t="str">
            <v>1995-2000</v>
          </cell>
          <cell r="M432">
            <v>447.14100000000002</v>
          </cell>
          <cell r="N432">
            <v>126.363</v>
          </cell>
          <cell r="O432">
            <v>18.495000000000001</v>
          </cell>
          <cell r="P432">
            <v>28.945</v>
          </cell>
          <cell r="Q432">
            <v>28.773000000000003</v>
          </cell>
          <cell r="R432">
            <v>40.771999999999998</v>
          </cell>
          <cell r="S432">
            <v>61.683</v>
          </cell>
          <cell r="T432">
            <v>142.11000000000001</v>
          </cell>
        </row>
        <row r="433">
          <cell r="A433">
            <v>25</v>
          </cell>
          <cell r="B433">
            <v>24</v>
          </cell>
          <cell r="C433" t="str">
            <v>Angola</v>
          </cell>
          <cell r="D433">
            <v>0</v>
          </cell>
          <cell r="E433">
            <v>1</v>
          </cell>
          <cell r="F433" t="str">
            <v>Afro</v>
          </cell>
          <cell r="G433">
            <v>6</v>
          </cell>
          <cell r="H433" t="str">
            <v>ssa</v>
          </cell>
          <cell r="I433">
            <v>1</v>
          </cell>
          <cell r="J433" t="str">
            <v>low and middle</v>
          </cell>
          <cell r="K433" t="str">
            <v>males</v>
          </cell>
          <cell r="L433" t="str">
            <v>1995-2000</v>
          </cell>
          <cell r="M433">
            <v>583.79499999999996</v>
          </cell>
          <cell r="N433">
            <v>321.18299999999999</v>
          </cell>
          <cell r="O433">
            <v>52.555</v>
          </cell>
          <cell r="P433">
            <v>50.716999999999999</v>
          </cell>
          <cell r="Q433">
            <v>40.268999999999998</v>
          </cell>
          <cell r="R433">
            <v>41.536999999999999</v>
          </cell>
          <cell r="S433">
            <v>33.137</v>
          </cell>
          <cell r="T433">
            <v>44.396999999999998</v>
          </cell>
        </row>
        <row r="434">
          <cell r="A434">
            <v>102</v>
          </cell>
          <cell r="B434">
            <v>31</v>
          </cell>
          <cell r="C434" t="str">
            <v>Azerbaijan</v>
          </cell>
          <cell r="D434">
            <v>0</v>
          </cell>
          <cell r="E434">
            <v>4</v>
          </cell>
          <cell r="F434" t="str">
            <v>Euro</v>
          </cell>
          <cell r="G434">
            <v>8</v>
          </cell>
          <cell r="H434" t="str">
            <v>mec</v>
          </cell>
          <cell r="I434">
            <v>1</v>
          </cell>
          <cell r="J434" t="str">
            <v>low and middle</v>
          </cell>
          <cell r="K434" t="str">
            <v>males</v>
          </cell>
          <cell r="L434" t="str">
            <v>1995-2000</v>
          </cell>
          <cell r="M434">
            <v>140.941</v>
          </cell>
          <cell r="N434">
            <v>18.690000000000001</v>
          </cell>
          <cell r="O434">
            <v>3.0490000000000004</v>
          </cell>
          <cell r="P434">
            <v>7.1080000000000005</v>
          </cell>
          <cell r="Q434">
            <v>15.745999999999999</v>
          </cell>
          <cell r="R434">
            <v>23.526</v>
          </cell>
          <cell r="S434">
            <v>35.055999999999997</v>
          </cell>
          <cell r="T434">
            <v>37.766000000000005</v>
          </cell>
        </row>
        <row r="435">
          <cell r="A435">
            <v>185</v>
          </cell>
          <cell r="B435">
            <v>32</v>
          </cell>
          <cell r="C435" t="str">
            <v>Argentina</v>
          </cell>
          <cell r="D435">
            <v>0</v>
          </cell>
          <cell r="E435">
            <v>2</v>
          </cell>
          <cell r="F435" t="str">
            <v>Amro</v>
          </cell>
          <cell r="G435">
            <v>7</v>
          </cell>
          <cell r="H435" t="str">
            <v>lac</v>
          </cell>
          <cell r="I435">
            <v>1</v>
          </cell>
          <cell r="J435" t="str">
            <v>low and middle</v>
          </cell>
          <cell r="K435" t="str">
            <v>males</v>
          </cell>
          <cell r="L435" t="str">
            <v>1995-2000</v>
          </cell>
          <cell r="M435">
            <v>769.08100000000002</v>
          </cell>
          <cell r="N435">
            <v>51.889000000000003</v>
          </cell>
          <cell r="O435">
            <v>6.2969999999999997</v>
          </cell>
          <cell r="P435">
            <v>24.805</v>
          </cell>
          <cell r="Q435">
            <v>41.822000000000003</v>
          </cell>
          <cell r="R435">
            <v>119.974</v>
          </cell>
          <cell r="S435">
            <v>152.34199999999998</v>
          </cell>
          <cell r="T435">
            <v>371.95199999999994</v>
          </cell>
        </row>
        <row r="436">
          <cell r="A436">
            <v>202</v>
          </cell>
          <cell r="B436">
            <v>36</v>
          </cell>
          <cell r="C436" t="str">
            <v>Australia (13)</v>
          </cell>
          <cell r="D436">
            <v>0</v>
          </cell>
          <cell r="E436">
            <v>6</v>
          </cell>
          <cell r="F436" t="str">
            <v>Wpro</v>
          </cell>
          <cell r="G436">
            <v>1</v>
          </cell>
          <cell r="H436" t="str">
            <v>eme</v>
          </cell>
          <cell r="I436">
            <v>4</v>
          </cell>
          <cell r="J436" t="str">
            <v>high</v>
          </cell>
          <cell r="K436" t="str">
            <v>males</v>
          </cell>
          <cell r="L436" t="str">
            <v>1995-2000</v>
          </cell>
          <cell r="M436">
            <v>365.09300000000002</v>
          </cell>
          <cell r="N436">
            <v>5.0750000000000002</v>
          </cell>
          <cell r="O436">
            <v>1.306</v>
          </cell>
          <cell r="P436">
            <v>9.536999999999999</v>
          </cell>
          <cell r="Q436">
            <v>16.11</v>
          </cell>
          <cell r="R436">
            <v>38.082999999999998</v>
          </cell>
          <cell r="S436">
            <v>60.938000000000002</v>
          </cell>
          <cell r="T436">
            <v>234.04400000000001</v>
          </cell>
        </row>
        <row r="437">
          <cell r="A437">
            <v>155</v>
          </cell>
          <cell r="B437">
            <v>40</v>
          </cell>
          <cell r="C437" t="str">
            <v>Austria</v>
          </cell>
          <cell r="D437">
            <v>0</v>
          </cell>
          <cell r="E437">
            <v>4</v>
          </cell>
          <cell r="F437" t="str">
            <v>Euro</v>
          </cell>
          <cell r="G437">
            <v>1</v>
          </cell>
          <cell r="H437" t="str">
            <v>eme</v>
          </cell>
          <cell r="I437">
            <v>4</v>
          </cell>
          <cell r="J437" t="str">
            <v>high</v>
          </cell>
          <cell r="K437" t="str">
            <v>males</v>
          </cell>
          <cell r="L437" t="str">
            <v>1995-2000</v>
          </cell>
          <cell r="M437">
            <v>190.53100000000001</v>
          </cell>
          <cell r="N437">
            <v>1.9079999999999999</v>
          </cell>
          <cell r="O437">
            <v>0.51700000000000002</v>
          </cell>
          <cell r="P437">
            <v>4.4510000000000005</v>
          </cell>
          <cell r="Q437">
            <v>9.0050000000000008</v>
          </cell>
          <cell r="R437">
            <v>24.866</v>
          </cell>
          <cell r="S437">
            <v>36.442999999999998</v>
          </cell>
          <cell r="T437">
            <v>113.34100000000001</v>
          </cell>
        </row>
        <row r="438">
          <cell r="A438">
            <v>164</v>
          </cell>
          <cell r="B438">
            <v>44</v>
          </cell>
          <cell r="C438" t="str">
            <v>Bahamas</v>
          </cell>
          <cell r="D438">
            <v>0</v>
          </cell>
          <cell r="E438">
            <v>2</v>
          </cell>
          <cell r="F438" t="str">
            <v>Amro</v>
          </cell>
          <cell r="G438">
            <v>7</v>
          </cell>
          <cell r="H438" t="str">
            <v>lac</v>
          </cell>
          <cell r="I438">
            <v>4</v>
          </cell>
          <cell r="J438" t="str">
            <v>high</v>
          </cell>
          <cell r="K438" t="str">
            <v>males</v>
          </cell>
          <cell r="L438" t="str">
            <v>1995-2000</v>
          </cell>
          <cell r="M438">
            <v>4.1239999999999997</v>
          </cell>
          <cell r="N438">
            <v>0.35</v>
          </cell>
          <cell r="O438">
            <v>5.1000000000000004E-2</v>
          </cell>
          <cell r="P438">
            <v>0.28800000000000003</v>
          </cell>
          <cell r="Q438">
            <v>0.57699999999999996</v>
          </cell>
          <cell r="R438">
            <v>0.80200000000000005</v>
          </cell>
          <cell r="S438">
            <v>0.70300000000000007</v>
          </cell>
          <cell r="T438">
            <v>1.353</v>
          </cell>
        </row>
        <row r="439">
          <cell r="A439">
            <v>103</v>
          </cell>
          <cell r="B439">
            <v>48</v>
          </cell>
          <cell r="C439" t="str">
            <v>Bahrain</v>
          </cell>
          <cell r="D439">
            <v>0</v>
          </cell>
          <cell r="E439">
            <v>3</v>
          </cell>
          <cell r="F439" t="str">
            <v>Emro</v>
          </cell>
          <cell r="G439">
            <v>8</v>
          </cell>
          <cell r="H439" t="str">
            <v>mec</v>
          </cell>
          <cell r="I439">
            <v>1</v>
          </cell>
          <cell r="J439" t="str">
            <v>low and middle</v>
          </cell>
          <cell r="K439" t="str">
            <v>males</v>
          </cell>
          <cell r="L439" t="str">
            <v>1995-2000</v>
          </cell>
          <cell r="M439">
            <v>6.8230000000000004</v>
          </cell>
          <cell r="N439">
            <v>0.83699999999999997</v>
          </cell>
          <cell r="O439">
            <v>0.112</v>
          </cell>
          <cell r="P439">
            <v>0.33300000000000002</v>
          </cell>
          <cell r="Q439">
            <v>0.96399999999999997</v>
          </cell>
          <cell r="R439">
            <v>1.53</v>
          </cell>
          <cell r="S439">
            <v>1.149</v>
          </cell>
          <cell r="T439">
            <v>1.8980000000000001</v>
          </cell>
        </row>
        <row r="440">
          <cell r="A440">
            <v>75</v>
          </cell>
          <cell r="B440">
            <v>50</v>
          </cell>
          <cell r="C440" t="str">
            <v>Bangladesh</v>
          </cell>
          <cell r="D440">
            <v>0</v>
          </cell>
          <cell r="E440">
            <v>5</v>
          </cell>
          <cell r="F440" t="str">
            <v>Searo</v>
          </cell>
          <cell r="G440">
            <v>5</v>
          </cell>
          <cell r="H440" t="str">
            <v>oai</v>
          </cell>
          <cell r="I440">
            <v>1</v>
          </cell>
          <cell r="J440" t="str">
            <v>low and middle</v>
          </cell>
          <cell r="K440" t="str">
            <v>males</v>
          </cell>
          <cell r="L440" t="str">
            <v>1995-2000</v>
          </cell>
          <cell r="M440">
            <v>3030.8389999999999</v>
          </cell>
          <cell r="N440">
            <v>924.26</v>
          </cell>
          <cell r="O440">
            <v>142.69</v>
          </cell>
          <cell r="P440">
            <v>314.39400000000001</v>
          </cell>
          <cell r="Q440">
            <v>287.80799999999999</v>
          </cell>
          <cell r="R440">
            <v>419.15200000000004</v>
          </cell>
          <cell r="S440">
            <v>365.75400000000002</v>
          </cell>
          <cell r="T440">
            <v>576.78099999999995</v>
          </cell>
        </row>
        <row r="441">
          <cell r="A441">
            <v>101</v>
          </cell>
          <cell r="B441">
            <v>51</v>
          </cell>
          <cell r="C441" t="str">
            <v>Armenia</v>
          </cell>
          <cell r="D441">
            <v>0</v>
          </cell>
          <cell r="E441">
            <v>4</v>
          </cell>
          <cell r="F441" t="str">
            <v>Euro</v>
          </cell>
          <cell r="G441">
            <v>8</v>
          </cell>
          <cell r="H441" t="str">
            <v>mec</v>
          </cell>
          <cell r="I441">
            <v>1</v>
          </cell>
          <cell r="J441" t="str">
            <v>low and middle</v>
          </cell>
          <cell r="K441" t="str">
            <v>males</v>
          </cell>
          <cell r="L441" t="str">
            <v>1995-2000</v>
          </cell>
          <cell r="M441">
            <v>71.784999999999997</v>
          </cell>
          <cell r="N441">
            <v>4.3390000000000004</v>
          </cell>
          <cell r="O441">
            <v>0.86799999999999999</v>
          </cell>
          <cell r="P441">
            <v>2.8109999999999999</v>
          </cell>
          <cell r="Q441">
            <v>7.2960000000000003</v>
          </cell>
          <cell r="R441">
            <v>11.94</v>
          </cell>
          <cell r="S441">
            <v>19.66</v>
          </cell>
          <cell r="T441">
            <v>24.870999999999999</v>
          </cell>
        </row>
        <row r="442">
          <cell r="A442">
            <v>165</v>
          </cell>
          <cell r="B442">
            <v>52</v>
          </cell>
          <cell r="C442" t="str">
            <v>Barbados</v>
          </cell>
          <cell r="D442">
            <v>0</v>
          </cell>
          <cell r="E442">
            <v>2</v>
          </cell>
          <cell r="F442" t="str">
            <v>Amro</v>
          </cell>
          <cell r="G442">
            <v>7</v>
          </cell>
          <cell r="H442" t="str">
            <v>lac</v>
          </cell>
          <cell r="I442">
            <v>1</v>
          </cell>
          <cell r="J442" t="str">
            <v>low and middle</v>
          </cell>
          <cell r="K442" t="str">
            <v>males</v>
          </cell>
          <cell r="L442" t="str">
            <v>1995-2000</v>
          </cell>
          <cell r="M442">
            <v>5.1509999999999998</v>
          </cell>
          <cell r="N442">
            <v>0.125</v>
          </cell>
          <cell r="O442">
            <v>2.5000000000000001E-2</v>
          </cell>
          <cell r="P442">
            <v>0.10200000000000001</v>
          </cell>
          <cell r="Q442">
            <v>0.216</v>
          </cell>
          <cell r="R442">
            <v>0.52400000000000002</v>
          </cell>
          <cell r="S442">
            <v>0.70599999999999996</v>
          </cell>
          <cell r="T442">
            <v>3.4529999999999998</v>
          </cell>
        </row>
        <row r="443">
          <cell r="A443">
            <v>156</v>
          </cell>
          <cell r="B443">
            <v>56</v>
          </cell>
          <cell r="C443" t="str">
            <v>Belgium</v>
          </cell>
          <cell r="D443">
            <v>0</v>
          </cell>
          <cell r="E443">
            <v>4</v>
          </cell>
          <cell r="F443" t="str">
            <v>Euro</v>
          </cell>
          <cell r="G443">
            <v>1</v>
          </cell>
          <cell r="H443" t="str">
            <v>eme</v>
          </cell>
          <cell r="I443">
            <v>4</v>
          </cell>
          <cell r="J443" t="str">
            <v>high</v>
          </cell>
          <cell r="K443" t="str">
            <v>males</v>
          </cell>
          <cell r="L443" t="str">
            <v>1995-2000</v>
          </cell>
          <cell r="M443">
            <v>272.98700000000002</v>
          </cell>
          <cell r="N443">
            <v>2.5590000000000002</v>
          </cell>
          <cell r="O443">
            <v>0.56800000000000006</v>
          </cell>
          <cell r="P443">
            <v>4.2</v>
          </cell>
          <cell r="Q443">
            <v>8.6259999999999994</v>
          </cell>
          <cell r="R443">
            <v>27.277999999999999</v>
          </cell>
          <cell r="S443">
            <v>53.494999999999997</v>
          </cell>
          <cell r="T443">
            <v>176.261</v>
          </cell>
        </row>
        <row r="444">
          <cell r="A444">
            <v>76</v>
          </cell>
          <cell r="B444">
            <v>64</v>
          </cell>
          <cell r="C444" t="str">
            <v>Bhutan</v>
          </cell>
          <cell r="D444">
            <v>0</v>
          </cell>
          <cell r="E444">
            <v>5</v>
          </cell>
          <cell r="F444" t="str">
            <v>Searo</v>
          </cell>
          <cell r="G444">
            <v>5</v>
          </cell>
          <cell r="H444" t="str">
            <v>oai</v>
          </cell>
          <cell r="I444">
            <v>1</v>
          </cell>
          <cell r="J444" t="str">
            <v>low and middle</v>
          </cell>
          <cell r="K444" t="str">
            <v>males</v>
          </cell>
          <cell r="L444" t="str">
            <v>1995-2000</v>
          </cell>
          <cell r="M444">
            <v>50.798000000000002</v>
          </cell>
          <cell r="N444">
            <v>19.082999999999998</v>
          </cell>
          <cell r="O444">
            <v>3.36</v>
          </cell>
          <cell r="P444">
            <v>4.7770000000000001</v>
          </cell>
          <cell r="Q444">
            <v>4.282</v>
          </cell>
          <cell r="R444">
            <v>5.26</v>
          </cell>
          <cell r="S444">
            <v>5.117</v>
          </cell>
          <cell r="T444">
            <v>8.9189999999999987</v>
          </cell>
        </row>
        <row r="445">
          <cell r="A445">
            <v>186</v>
          </cell>
          <cell r="B445">
            <v>68</v>
          </cell>
          <cell r="C445" t="str">
            <v>Bolivia</v>
          </cell>
          <cell r="D445">
            <v>0</v>
          </cell>
          <cell r="E445">
            <v>2</v>
          </cell>
          <cell r="F445" t="str">
            <v>Amro</v>
          </cell>
          <cell r="G445">
            <v>7</v>
          </cell>
          <cell r="H445" t="str">
            <v>lac</v>
          </cell>
          <cell r="I445">
            <v>1</v>
          </cell>
          <cell r="J445" t="str">
            <v>low and middle</v>
          </cell>
          <cell r="K445" t="str">
            <v>males</v>
          </cell>
          <cell r="L445" t="str">
            <v>1995-2000</v>
          </cell>
          <cell r="M445">
            <v>187.935</v>
          </cell>
          <cell r="N445">
            <v>62.96</v>
          </cell>
          <cell r="O445">
            <v>11.531000000000001</v>
          </cell>
          <cell r="P445">
            <v>17.565000000000001</v>
          </cell>
          <cell r="Q445">
            <v>16.675000000000001</v>
          </cell>
          <cell r="R445">
            <v>21.652999999999999</v>
          </cell>
          <cell r="S445">
            <v>21.591000000000001</v>
          </cell>
          <cell r="T445">
            <v>35.96</v>
          </cell>
        </row>
        <row r="446">
          <cell r="A446">
            <v>144</v>
          </cell>
          <cell r="B446">
            <v>70</v>
          </cell>
          <cell r="C446" t="str">
            <v>Bosnia and Herzegovina</v>
          </cell>
          <cell r="D446">
            <v>0</v>
          </cell>
          <cell r="E446">
            <v>4</v>
          </cell>
          <cell r="F446" t="str">
            <v>Euro</v>
          </cell>
          <cell r="G446">
            <v>2</v>
          </cell>
          <cell r="H446" t="str">
            <v>fse</v>
          </cell>
          <cell r="I446">
            <v>1</v>
          </cell>
          <cell r="J446" t="str">
            <v>low and middle</v>
          </cell>
          <cell r="K446" t="str">
            <v>males</v>
          </cell>
          <cell r="L446" t="str">
            <v>1995-2000</v>
          </cell>
          <cell r="M446">
            <v>71.712000000000003</v>
          </cell>
          <cell r="N446">
            <v>2.0579999999999998</v>
          </cell>
          <cell r="O446">
            <v>0.45500000000000002</v>
          </cell>
          <cell r="P446">
            <v>2.1150000000000002</v>
          </cell>
          <cell r="Q446">
            <v>5.4770000000000003</v>
          </cell>
          <cell r="R446">
            <v>13.039000000000001</v>
          </cell>
          <cell r="S446">
            <v>20.56</v>
          </cell>
          <cell r="T446">
            <v>28.007999999999999</v>
          </cell>
        </row>
        <row r="447">
          <cell r="A447">
            <v>42</v>
          </cell>
          <cell r="B447">
            <v>72</v>
          </cell>
          <cell r="C447" t="str">
            <v>Botswana</v>
          </cell>
          <cell r="D447">
            <v>0</v>
          </cell>
          <cell r="E447">
            <v>1</v>
          </cell>
          <cell r="F447" t="str">
            <v>Afro</v>
          </cell>
          <cell r="G447">
            <v>6</v>
          </cell>
          <cell r="H447" t="str">
            <v>ssa</v>
          </cell>
          <cell r="I447">
            <v>1</v>
          </cell>
          <cell r="J447" t="str">
            <v>low and middle</v>
          </cell>
          <cell r="K447" t="str">
            <v>males</v>
          </cell>
          <cell r="L447" t="str">
            <v>1995-2000</v>
          </cell>
          <cell r="M447">
            <v>56.427</v>
          </cell>
          <cell r="N447">
            <v>14.73</v>
          </cell>
          <cell r="O447">
            <v>2.5670000000000002</v>
          </cell>
          <cell r="P447">
            <v>6.2069999999999999</v>
          </cell>
          <cell r="Q447">
            <v>13.762999999999998</v>
          </cell>
          <cell r="R447">
            <v>11.045</v>
          </cell>
          <cell r="S447">
            <v>3.9630000000000001</v>
          </cell>
          <cell r="T447">
            <v>4.1519999999999992</v>
          </cell>
        </row>
        <row r="448">
          <cell r="A448">
            <v>187</v>
          </cell>
          <cell r="B448">
            <v>76</v>
          </cell>
          <cell r="C448" t="str">
            <v>Brazil</v>
          </cell>
          <cell r="D448">
            <v>0</v>
          </cell>
          <cell r="E448">
            <v>2</v>
          </cell>
          <cell r="F448" t="str">
            <v>Amro</v>
          </cell>
          <cell r="G448">
            <v>7</v>
          </cell>
          <cell r="H448" t="str">
            <v>lac</v>
          </cell>
          <cell r="I448">
            <v>1</v>
          </cell>
          <cell r="J448" t="str">
            <v>low and middle</v>
          </cell>
          <cell r="K448" t="str">
            <v>males</v>
          </cell>
          <cell r="L448" t="str">
            <v>1995-2000</v>
          </cell>
          <cell r="M448">
            <v>3466.3989999999999</v>
          </cell>
          <cell r="N448">
            <v>472.45600000000002</v>
          </cell>
          <cell r="O448">
            <v>73.903000000000006</v>
          </cell>
          <cell r="P448">
            <v>316.988</v>
          </cell>
          <cell r="Q448">
            <v>513.11200000000008</v>
          </cell>
          <cell r="R448">
            <v>643.11800000000005</v>
          </cell>
          <cell r="S448">
            <v>520.87199999999996</v>
          </cell>
          <cell r="T448">
            <v>925.95</v>
          </cell>
        </row>
        <row r="449">
          <cell r="A449">
            <v>176</v>
          </cell>
          <cell r="B449">
            <v>84</v>
          </cell>
          <cell r="C449" t="str">
            <v>Belize</v>
          </cell>
          <cell r="D449">
            <v>0</v>
          </cell>
          <cell r="E449">
            <v>2</v>
          </cell>
          <cell r="F449" t="str">
            <v>Amro</v>
          </cell>
          <cell r="G449">
            <v>7</v>
          </cell>
          <cell r="H449" t="str">
            <v>lac</v>
          </cell>
          <cell r="I449">
            <v>1</v>
          </cell>
          <cell r="J449" t="str">
            <v>low and middle</v>
          </cell>
          <cell r="K449" t="str">
            <v>males</v>
          </cell>
          <cell r="L449" t="str">
            <v>1995-2000</v>
          </cell>
          <cell r="M449">
            <v>2.5419999999999998</v>
          </cell>
          <cell r="N449">
            <v>0.66600000000000004</v>
          </cell>
          <cell r="O449">
            <v>6.4000000000000001E-2</v>
          </cell>
          <cell r="P449">
            <v>0.126</v>
          </cell>
          <cell r="Q449">
            <v>0.14200000000000002</v>
          </cell>
          <cell r="R449">
            <v>0.21099999999999999</v>
          </cell>
          <cell r="S449">
            <v>0.33200000000000002</v>
          </cell>
          <cell r="T449">
            <v>1.0009999999999999</v>
          </cell>
        </row>
        <row r="450">
          <cell r="A450">
            <v>208</v>
          </cell>
          <cell r="B450">
            <v>90</v>
          </cell>
          <cell r="C450" t="str">
            <v>Solomon Islands</v>
          </cell>
          <cell r="D450">
            <v>0</v>
          </cell>
          <cell r="E450">
            <v>6</v>
          </cell>
          <cell r="F450" t="str">
            <v>Wpro</v>
          </cell>
          <cell r="G450">
            <v>5</v>
          </cell>
          <cell r="H450" t="str">
            <v>oai</v>
          </cell>
          <cell r="I450">
            <v>1</v>
          </cell>
          <cell r="J450" t="str">
            <v>low and middle</v>
          </cell>
          <cell r="K450" t="str">
            <v>males</v>
          </cell>
          <cell r="L450" t="str">
            <v>1995-2000</v>
          </cell>
          <cell r="M450">
            <v>4.835</v>
          </cell>
          <cell r="N450">
            <v>1.204</v>
          </cell>
          <cell r="O450">
            <v>0.14100000000000001</v>
          </cell>
          <cell r="P450">
            <v>0.34</v>
          </cell>
          <cell r="Q450">
            <v>0.32</v>
          </cell>
          <cell r="R450">
            <v>0.67</v>
          </cell>
          <cell r="S450">
            <v>0.77699999999999991</v>
          </cell>
          <cell r="T450">
            <v>1.3829999999999998</v>
          </cell>
        </row>
        <row r="451">
          <cell r="A451">
            <v>89</v>
          </cell>
          <cell r="B451">
            <v>96</v>
          </cell>
          <cell r="C451" t="str">
            <v>Brunei Darussalam</v>
          </cell>
          <cell r="D451">
            <v>0</v>
          </cell>
          <cell r="E451">
            <v>6</v>
          </cell>
          <cell r="F451" t="str">
            <v>Wpro</v>
          </cell>
          <cell r="G451">
            <v>5</v>
          </cell>
          <cell r="H451" t="str">
            <v>oai</v>
          </cell>
          <cell r="I451">
            <v>4</v>
          </cell>
          <cell r="J451" t="str">
            <v>high</v>
          </cell>
          <cell r="K451" t="str">
            <v>males</v>
          </cell>
          <cell r="L451" t="str">
            <v>1995-2000</v>
          </cell>
          <cell r="M451">
            <v>2.9279999999999999</v>
          </cell>
          <cell r="N451">
            <v>0.216</v>
          </cell>
          <cell r="O451">
            <v>6.7000000000000004E-2</v>
          </cell>
          <cell r="P451">
            <v>0.22699999999999998</v>
          </cell>
          <cell r="Q451">
            <v>0.27800000000000002</v>
          </cell>
          <cell r="R451">
            <v>0.54699999999999993</v>
          </cell>
          <cell r="S451">
            <v>0.49099999999999999</v>
          </cell>
          <cell r="T451">
            <v>1.1019999999999999</v>
          </cell>
        </row>
        <row r="452">
          <cell r="A452">
            <v>122</v>
          </cell>
          <cell r="B452">
            <v>100</v>
          </cell>
          <cell r="C452" t="str">
            <v>Bulgaria</v>
          </cell>
          <cell r="D452">
            <v>0</v>
          </cell>
          <cell r="E452">
            <v>4</v>
          </cell>
          <cell r="F452" t="str">
            <v>Euro</v>
          </cell>
          <cell r="G452">
            <v>2</v>
          </cell>
          <cell r="H452" t="str">
            <v>fse</v>
          </cell>
          <cell r="I452">
            <v>1</v>
          </cell>
          <cell r="J452" t="str">
            <v>low and middle</v>
          </cell>
          <cell r="K452" t="str">
            <v>males</v>
          </cell>
          <cell r="L452" t="str">
            <v>1995-2000</v>
          </cell>
          <cell r="M452">
            <v>304.24599999999998</v>
          </cell>
          <cell r="N452">
            <v>4.617</v>
          </cell>
          <cell r="O452">
            <v>1.3959999999999999</v>
          </cell>
          <cell r="P452">
            <v>6.6019999999999994</v>
          </cell>
          <cell r="Q452">
            <v>14.585000000000001</v>
          </cell>
          <cell r="R452">
            <v>46.317</v>
          </cell>
          <cell r="S452">
            <v>69.361000000000004</v>
          </cell>
          <cell r="T452">
            <v>161.36799999999999</v>
          </cell>
        </row>
        <row r="453">
          <cell r="A453">
            <v>95</v>
          </cell>
          <cell r="B453">
            <v>104</v>
          </cell>
          <cell r="C453" t="str">
            <v>Myanmar</v>
          </cell>
          <cell r="D453">
            <v>0</v>
          </cell>
          <cell r="E453">
            <v>5</v>
          </cell>
          <cell r="F453" t="str">
            <v>Searo</v>
          </cell>
          <cell r="G453">
            <v>5</v>
          </cell>
          <cell r="H453" t="str">
            <v>oai</v>
          </cell>
          <cell r="I453">
            <v>1</v>
          </cell>
          <cell r="J453" t="str">
            <v>low and middle</v>
          </cell>
          <cell r="K453" t="str">
            <v>males</v>
          </cell>
          <cell r="L453" t="str">
            <v>1995-2000</v>
          </cell>
          <cell r="M453">
            <v>1085.1199999999999</v>
          </cell>
          <cell r="N453">
            <v>293.82400000000001</v>
          </cell>
          <cell r="O453">
            <v>45.513999999999996</v>
          </cell>
          <cell r="P453">
            <v>63.426000000000002</v>
          </cell>
          <cell r="Q453">
            <v>91.42</v>
          </cell>
          <cell r="R453">
            <v>157.495</v>
          </cell>
          <cell r="S453">
            <v>184.03199999999998</v>
          </cell>
          <cell r="T453">
            <v>249.40899999999999</v>
          </cell>
        </row>
        <row r="454">
          <cell r="A454">
            <v>7</v>
          </cell>
          <cell r="B454">
            <v>108</v>
          </cell>
          <cell r="C454" t="str">
            <v>Burundi</v>
          </cell>
          <cell r="D454">
            <v>0</v>
          </cell>
          <cell r="E454">
            <v>1</v>
          </cell>
          <cell r="F454" t="str">
            <v>Afro</v>
          </cell>
          <cell r="G454">
            <v>6</v>
          </cell>
          <cell r="H454" t="str">
            <v>ssa</v>
          </cell>
          <cell r="I454">
            <v>1</v>
          </cell>
          <cell r="J454" t="str">
            <v>low and middle</v>
          </cell>
          <cell r="K454" t="str">
            <v>males</v>
          </cell>
          <cell r="L454" t="str">
            <v>1995-2000</v>
          </cell>
          <cell r="M454">
            <v>322.49900000000002</v>
          </cell>
          <cell r="N454">
            <v>136.06700000000001</v>
          </cell>
          <cell r="O454">
            <v>35.585000000000001</v>
          </cell>
          <cell r="P454">
            <v>32.25</v>
          </cell>
          <cell r="Q454">
            <v>45.579000000000001</v>
          </cell>
          <cell r="R454">
            <v>33.494999999999997</v>
          </cell>
          <cell r="S454">
            <v>16.117000000000001</v>
          </cell>
          <cell r="T454">
            <v>23.405999999999999</v>
          </cell>
        </row>
        <row r="455">
          <cell r="A455">
            <v>121</v>
          </cell>
          <cell r="B455">
            <v>112</v>
          </cell>
          <cell r="C455" t="str">
            <v>Belarus</v>
          </cell>
          <cell r="D455">
            <v>0</v>
          </cell>
          <cell r="E455">
            <v>4</v>
          </cell>
          <cell r="F455" t="str">
            <v>Euro</v>
          </cell>
          <cell r="G455">
            <v>2</v>
          </cell>
          <cell r="H455" t="str">
            <v>fse</v>
          </cell>
          <cell r="I455">
            <v>1</v>
          </cell>
          <cell r="J455" t="str">
            <v>low and middle</v>
          </cell>
          <cell r="K455" t="str">
            <v>males</v>
          </cell>
          <cell r="L455" t="str">
            <v>1995-2000</v>
          </cell>
          <cell r="M455">
            <v>348.53</v>
          </cell>
          <cell r="N455">
            <v>10.057</v>
          </cell>
          <cell r="O455">
            <v>3.0020000000000002</v>
          </cell>
          <cell r="P455">
            <v>14.891999999999999</v>
          </cell>
          <cell r="Q455">
            <v>36.383000000000003</v>
          </cell>
          <cell r="R455">
            <v>72.097000000000008</v>
          </cell>
          <cell r="S455">
            <v>88.927999999999997</v>
          </cell>
          <cell r="T455">
            <v>123.17100000000001</v>
          </cell>
        </row>
        <row r="456">
          <cell r="A456">
            <v>90</v>
          </cell>
          <cell r="B456">
            <v>116</v>
          </cell>
          <cell r="C456" t="str">
            <v>Cambodia</v>
          </cell>
          <cell r="D456">
            <v>0</v>
          </cell>
          <cell r="E456">
            <v>6</v>
          </cell>
          <cell r="F456" t="str">
            <v>Wpro</v>
          </cell>
          <cell r="G456">
            <v>5</v>
          </cell>
          <cell r="H456" t="str">
            <v>oai</v>
          </cell>
          <cell r="I456">
            <v>1</v>
          </cell>
          <cell r="J456" t="str">
            <v>low and middle</v>
          </cell>
          <cell r="K456" t="str">
            <v>males</v>
          </cell>
          <cell r="L456" t="str">
            <v>1995-2000</v>
          </cell>
          <cell r="M456">
            <v>336.14699999999999</v>
          </cell>
          <cell r="N456">
            <v>135.62700000000001</v>
          </cell>
          <cell r="O456">
            <v>24.457000000000001</v>
          </cell>
          <cell r="P456">
            <v>30.295000000000002</v>
          </cell>
          <cell r="Q456">
            <v>42.148000000000003</v>
          </cell>
          <cell r="R456">
            <v>41.897000000000006</v>
          </cell>
          <cell r="S456">
            <v>25.163</v>
          </cell>
          <cell r="T456">
            <v>36.56</v>
          </cell>
        </row>
        <row r="457">
          <cell r="A457">
            <v>26</v>
          </cell>
          <cell r="B457">
            <v>120</v>
          </cell>
          <cell r="C457" t="str">
            <v>Cameroon</v>
          </cell>
          <cell r="D457">
            <v>0</v>
          </cell>
          <cell r="E457">
            <v>1</v>
          </cell>
          <cell r="F457" t="str">
            <v>Afro</v>
          </cell>
          <cell r="G457">
            <v>6</v>
          </cell>
          <cell r="H457" t="str">
            <v>ssa</v>
          </cell>
          <cell r="I457">
            <v>1</v>
          </cell>
          <cell r="J457" t="str">
            <v>low and middle</v>
          </cell>
          <cell r="K457" t="str">
            <v>males</v>
          </cell>
          <cell r="L457" t="str">
            <v>1995-2000</v>
          </cell>
          <cell r="M457">
            <v>453.75700000000001</v>
          </cell>
          <cell r="N457">
            <v>171.74600000000001</v>
          </cell>
          <cell r="O457">
            <v>36.917000000000002</v>
          </cell>
          <cell r="P457">
            <v>43.893000000000001</v>
          </cell>
          <cell r="Q457">
            <v>50.337999999999994</v>
          </cell>
          <cell r="R457">
            <v>51.58</v>
          </cell>
          <cell r="S457">
            <v>37.658000000000001</v>
          </cell>
          <cell r="T457">
            <v>61.625</v>
          </cell>
        </row>
        <row r="458">
          <cell r="A458">
            <v>198</v>
          </cell>
          <cell r="B458">
            <v>124</v>
          </cell>
          <cell r="C458" t="str">
            <v>Canada</v>
          </cell>
          <cell r="D458">
            <v>0</v>
          </cell>
          <cell r="E458">
            <v>2</v>
          </cell>
          <cell r="F458" t="str">
            <v>Amro</v>
          </cell>
          <cell r="G458">
            <v>1</v>
          </cell>
          <cell r="H458" t="str">
            <v>eme</v>
          </cell>
          <cell r="I458">
            <v>4</v>
          </cell>
          <cell r="J458" t="str">
            <v>high</v>
          </cell>
          <cell r="K458" t="str">
            <v>males</v>
          </cell>
          <cell r="L458" t="str">
            <v>1995-2000</v>
          </cell>
          <cell r="M458">
            <v>564.49900000000002</v>
          </cell>
          <cell r="N458">
            <v>7.3040000000000003</v>
          </cell>
          <cell r="O458">
            <v>2.1549999999999998</v>
          </cell>
          <cell r="P458">
            <v>13.388</v>
          </cell>
          <cell r="Q458">
            <v>30.466000000000001</v>
          </cell>
          <cell r="R458">
            <v>65.754000000000005</v>
          </cell>
          <cell r="S458">
            <v>100.372</v>
          </cell>
          <cell r="T458">
            <v>345.06</v>
          </cell>
        </row>
        <row r="459">
          <cell r="A459">
            <v>50</v>
          </cell>
          <cell r="B459">
            <v>132</v>
          </cell>
          <cell r="C459" t="str">
            <v>Cape Verde</v>
          </cell>
          <cell r="D459">
            <v>0</v>
          </cell>
          <cell r="E459">
            <v>1</v>
          </cell>
          <cell r="F459" t="str">
            <v>Afro</v>
          </cell>
          <cell r="G459">
            <v>6</v>
          </cell>
          <cell r="H459" t="str">
            <v>ssa</v>
          </cell>
          <cell r="I459">
            <v>1</v>
          </cell>
          <cell r="J459" t="str">
            <v>low and middle</v>
          </cell>
          <cell r="K459" t="str">
            <v>males</v>
          </cell>
          <cell r="L459" t="str">
            <v>1995-2000</v>
          </cell>
          <cell r="M459">
            <v>6.3460000000000001</v>
          </cell>
          <cell r="N459">
            <v>2.2229999999999999</v>
          </cell>
          <cell r="O459">
            <v>0.151</v>
          </cell>
          <cell r="P459">
            <v>0.42799999999999999</v>
          </cell>
          <cell r="Q459">
            <v>0.47399999999999998</v>
          </cell>
          <cell r="R459">
            <v>0.30100000000000005</v>
          </cell>
          <cell r="S459">
            <v>0.77600000000000002</v>
          </cell>
          <cell r="T459">
            <v>1.9929999999999999</v>
          </cell>
        </row>
        <row r="460">
          <cell r="A460">
            <v>27</v>
          </cell>
          <cell r="B460">
            <v>140</v>
          </cell>
          <cell r="C460" t="str">
            <v>Central African Republic</v>
          </cell>
          <cell r="D460">
            <v>0</v>
          </cell>
          <cell r="E460">
            <v>1</v>
          </cell>
          <cell r="F460" t="str">
            <v>Afro</v>
          </cell>
          <cell r="G460">
            <v>6</v>
          </cell>
          <cell r="H460" t="str">
            <v>ssa</v>
          </cell>
          <cell r="I460">
            <v>1</v>
          </cell>
          <cell r="J460" t="str">
            <v>low and middle</v>
          </cell>
          <cell r="K460" t="str">
            <v>males</v>
          </cell>
          <cell r="L460" t="str">
            <v>1995-2000</v>
          </cell>
          <cell r="M460">
            <v>167.12700000000001</v>
          </cell>
          <cell r="N460">
            <v>58.695999999999998</v>
          </cell>
          <cell r="O460">
            <v>15.994</v>
          </cell>
          <cell r="P460">
            <v>16.091999999999999</v>
          </cell>
          <cell r="Q460">
            <v>24.027999999999999</v>
          </cell>
          <cell r="R460">
            <v>21.952999999999999</v>
          </cell>
          <cell r="S460">
            <v>12.696999999999999</v>
          </cell>
          <cell r="T460">
            <v>17.666999999999998</v>
          </cell>
        </row>
        <row r="461">
          <cell r="A461">
            <v>84</v>
          </cell>
          <cell r="B461">
            <v>144</v>
          </cell>
          <cell r="C461" t="str">
            <v>Sri Lanka</v>
          </cell>
          <cell r="D461">
            <v>0</v>
          </cell>
          <cell r="E461">
            <v>5</v>
          </cell>
          <cell r="F461" t="str">
            <v>Searo</v>
          </cell>
          <cell r="G461">
            <v>5</v>
          </cell>
          <cell r="H461" t="str">
            <v>oai</v>
          </cell>
          <cell r="I461">
            <v>1</v>
          </cell>
          <cell r="J461" t="str">
            <v>low and middle</v>
          </cell>
          <cell r="K461" t="str">
            <v>males</v>
          </cell>
          <cell r="L461" t="str">
            <v>1995-2000</v>
          </cell>
          <cell r="M461">
            <v>300.88</v>
          </cell>
          <cell r="N461">
            <v>18.696000000000002</v>
          </cell>
          <cell r="O461">
            <v>3.3970000000000002</v>
          </cell>
          <cell r="P461">
            <v>16.05</v>
          </cell>
          <cell r="Q461">
            <v>22.542999999999999</v>
          </cell>
          <cell r="R461">
            <v>48.388999999999996</v>
          </cell>
          <cell r="S461">
            <v>58.157000000000004</v>
          </cell>
          <cell r="T461">
            <v>133.64800000000002</v>
          </cell>
        </row>
        <row r="462">
          <cell r="A462">
            <v>28</v>
          </cell>
          <cell r="B462">
            <v>148</v>
          </cell>
          <cell r="C462" t="str">
            <v>Chad</v>
          </cell>
          <cell r="D462">
            <v>0</v>
          </cell>
          <cell r="E462">
            <v>1</v>
          </cell>
          <cell r="F462" t="str">
            <v>Afro</v>
          </cell>
          <cell r="G462">
            <v>6</v>
          </cell>
          <cell r="H462" t="str">
            <v>ssa</v>
          </cell>
          <cell r="I462">
            <v>1</v>
          </cell>
          <cell r="J462" t="str">
            <v>low and middle</v>
          </cell>
          <cell r="K462" t="str">
            <v>males</v>
          </cell>
          <cell r="L462" t="str">
            <v>1995-2000</v>
          </cell>
          <cell r="M462">
            <v>329.93599999999998</v>
          </cell>
          <cell r="N462">
            <v>151.36799999999999</v>
          </cell>
          <cell r="O462">
            <v>33.579000000000001</v>
          </cell>
          <cell r="P462">
            <v>29.039000000000001</v>
          </cell>
          <cell r="Q462">
            <v>31.248999999999999</v>
          </cell>
          <cell r="R462">
            <v>30.376000000000001</v>
          </cell>
          <cell r="S462">
            <v>22.317</v>
          </cell>
          <cell r="T462">
            <v>32.008000000000003</v>
          </cell>
        </row>
        <row r="463">
          <cell r="A463">
            <v>188</v>
          </cell>
          <cell r="B463">
            <v>152</v>
          </cell>
          <cell r="C463" t="str">
            <v>Chile</v>
          </cell>
          <cell r="D463">
            <v>0</v>
          </cell>
          <cell r="E463">
            <v>2</v>
          </cell>
          <cell r="F463" t="str">
            <v>Amro</v>
          </cell>
          <cell r="G463">
            <v>7</v>
          </cell>
          <cell r="H463" t="str">
            <v>lac</v>
          </cell>
          <cell r="I463">
            <v>1</v>
          </cell>
          <cell r="J463" t="str">
            <v>low and middle</v>
          </cell>
          <cell r="K463" t="str">
            <v>males</v>
          </cell>
          <cell r="L463" t="str">
            <v>1995-2000</v>
          </cell>
          <cell r="M463">
            <v>218.92</v>
          </cell>
          <cell r="N463">
            <v>12.669</v>
          </cell>
          <cell r="O463">
            <v>2.3620000000000001</v>
          </cell>
          <cell r="P463">
            <v>11.57</v>
          </cell>
          <cell r="Q463">
            <v>19.986000000000001</v>
          </cell>
          <cell r="R463">
            <v>35.006999999999998</v>
          </cell>
          <cell r="S463">
            <v>39.917999999999999</v>
          </cell>
          <cell r="T463">
            <v>97.408000000000001</v>
          </cell>
        </row>
        <row r="464">
          <cell r="A464">
            <v>66</v>
          </cell>
          <cell r="B464">
            <v>156</v>
          </cell>
          <cell r="C464" t="str">
            <v>China (5)</v>
          </cell>
          <cell r="D464">
            <v>0</v>
          </cell>
          <cell r="E464">
            <v>6</v>
          </cell>
          <cell r="F464" t="str">
            <v>Wpro</v>
          </cell>
          <cell r="G464">
            <v>4</v>
          </cell>
          <cell r="H464" t="str">
            <v>chn</v>
          </cell>
          <cell r="I464">
            <v>5</v>
          </cell>
          <cell r="J464" t="str">
            <v>chn</v>
          </cell>
          <cell r="K464" t="str">
            <v>males</v>
          </cell>
          <cell r="L464" t="str">
            <v>1995-2000</v>
          </cell>
          <cell r="M464">
            <v>24272.475999999999</v>
          </cell>
          <cell r="N464">
            <v>2296.2860000000001</v>
          </cell>
          <cell r="O464">
            <v>354.7</v>
          </cell>
          <cell r="P464">
            <v>977.98599999999999</v>
          </cell>
          <cell r="Q464">
            <v>1608.01</v>
          </cell>
          <cell r="R464">
            <v>3611.5349999999999</v>
          </cell>
          <cell r="S464">
            <v>5515.0169999999998</v>
          </cell>
          <cell r="T464">
            <v>9908.9419999999991</v>
          </cell>
        </row>
        <row r="465">
          <cell r="A465">
            <v>189</v>
          </cell>
          <cell r="B465">
            <v>170</v>
          </cell>
          <cell r="C465" t="str">
            <v>Colombia</v>
          </cell>
          <cell r="D465">
            <v>0</v>
          </cell>
          <cell r="E465">
            <v>2</v>
          </cell>
          <cell r="F465" t="str">
            <v>Amro</v>
          </cell>
          <cell r="G465">
            <v>7</v>
          </cell>
          <cell r="H465" t="str">
            <v>lac</v>
          </cell>
          <cell r="I465">
            <v>1</v>
          </cell>
          <cell r="J465" t="str">
            <v>low and middle</v>
          </cell>
          <cell r="K465" t="str">
            <v>males</v>
          </cell>
          <cell r="L465" t="str">
            <v>1995-2000</v>
          </cell>
          <cell r="M465">
            <v>670.11599999999999</v>
          </cell>
          <cell r="N465">
            <v>108.048</v>
          </cell>
          <cell r="O465">
            <v>14.34</v>
          </cell>
          <cell r="P465">
            <v>100.461</v>
          </cell>
          <cell r="Q465">
            <v>89.915999999999997</v>
          </cell>
          <cell r="R465">
            <v>82.584999999999994</v>
          </cell>
          <cell r="S465">
            <v>80.972999999999999</v>
          </cell>
          <cell r="T465">
            <v>193.79300000000001</v>
          </cell>
        </row>
        <row r="466">
          <cell r="A466">
            <v>8</v>
          </cell>
          <cell r="B466">
            <v>174</v>
          </cell>
          <cell r="C466" t="str">
            <v>Comoros</v>
          </cell>
          <cell r="D466">
            <v>0</v>
          </cell>
          <cell r="E466">
            <v>1</v>
          </cell>
          <cell r="F466" t="str">
            <v>Afro</v>
          </cell>
          <cell r="G466">
            <v>6</v>
          </cell>
          <cell r="H466" t="str">
            <v>ssa</v>
          </cell>
          <cell r="I466">
            <v>1</v>
          </cell>
          <cell r="J466" t="str">
            <v>low and middle</v>
          </cell>
          <cell r="K466" t="str">
            <v>males</v>
          </cell>
          <cell r="L466" t="str">
            <v>1995-2000</v>
          </cell>
          <cell r="M466">
            <v>15.819000000000001</v>
          </cell>
          <cell r="N466">
            <v>6.74</v>
          </cell>
          <cell r="O466">
            <v>0.83899999999999997</v>
          </cell>
          <cell r="P466">
            <v>1.5970000000000002</v>
          </cell>
          <cell r="Q466">
            <v>1.373</v>
          </cell>
          <cell r="R466">
            <v>1.7390000000000001</v>
          </cell>
          <cell r="S466">
            <v>1.5049999999999999</v>
          </cell>
          <cell r="T466">
            <v>2.0259999999999998</v>
          </cell>
        </row>
        <row r="467">
          <cell r="A467">
            <v>29</v>
          </cell>
          <cell r="B467">
            <v>178</v>
          </cell>
          <cell r="C467" t="str">
            <v>Congo</v>
          </cell>
          <cell r="D467">
            <v>0</v>
          </cell>
          <cell r="E467">
            <v>1</v>
          </cell>
          <cell r="F467" t="str">
            <v>Afro</v>
          </cell>
          <cell r="G467">
            <v>6</v>
          </cell>
          <cell r="H467" t="str">
            <v>ssa</v>
          </cell>
          <cell r="I467">
            <v>1</v>
          </cell>
          <cell r="J467" t="str">
            <v>low and middle</v>
          </cell>
          <cell r="K467" t="str">
            <v>males</v>
          </cell>
          <cell r="L467" t="str">
            <v>1995-2000</v>
          </cell>
          <cell r="M467">
            <v>115.485</v>
          </cell>
          <cell r="N467">
            <v>45.74</v>
          </cell>
          <cell r="O467">
            <v>10.010999999999999</v>
          </cell>
          <cell r="P467">
            <v>10.969000000000001</v>
          </cell>
          <cell r="Q467">
            <v>15.531000000000001</v>
          </cell>
          <cell r="R467">
            <v>13.943999999999999</v>
          </cell>
          <cell r="S467">
            <v>7.89</v>
          </cell>
          <cell r="T467">
            <v>11.4</v>
          </cell>
        </row>
        <row r="468">
          <cell r="A468">
            <v>30</v>
          </cell>
          <cell r="B468">
            <v>180</v>
          </cell>
          <cell r="C468" t="str">
            <v>Dem. Republic of the Congo</v>
          </cell>
          <cell r="D468">
            <v>0</v>
          </cell>
          <cell r="E468">
            <v>1</v>
          </cell>
          <cell r="F468" t="str">
            <v>Afro</v>
          </cell>
          <cell r="G468">
            <v>6</v>
          </cell>
          <cell r="H468" t="str">
            <v>ssa</v>
          </cell>
          <cell r="I468">
            <v>1</v>
          </cell>
          <cell r="J468" t="str">
            <v>low and middle</v>
          </cell>
          <cell r="K468" t="str">
            <v>males</v>
          </cell>
          <cell r="L468" t="str">
            <v>1995-2000</v>
          </cell>
          <cell r="M468">
            <v>1853.367</v>
          </cell>
          <cell r="N468">
            <v>854.197</v>
          </cell>
          <cell r="O468">
            <v>173.72300000000001</v>
          </cell>
          <cell r="P468">
            <v>170.31700000000001</v>
          </cell>
          <cell r="Q468">
            <v>196.161</v>
          </cell>
          <cell r="R468">
            <v>185.63</v>
          </cell>
          <cell r="S468">
            <v>117.22300000000001</v>
          </cell>
          <cell r="T468">
            <v>156.11599999999999</v>
          </cell>
        </row>
        <row r="469">
          <cell r="A469">
            <v>177</v>
          </cell>
          <cell r="B469">
            <v>188</v>
          </cell>
          <cell r="C469" t="str">
            <v>Costa Rica</v>
          </cell>
          <cell r="D469">
            <v>0</v>
          </cell>
          <cell r="E469">
            <v>2</v>
          </cell>
          <cell r="F469" t="str">
            <v>Amro</v>
          </cell>
          <cell r="G469">
            <v>7</v>
          </cell>
          <cell r="H469" t="str">
            <v>lac</v>
          </cell>
          <cell r="I469">
            <v>1</v>
          </cell>
          <cell r="J469" t="str">
            <v>low and middle</v>
          </cell>
          <cell r="K469" t="str">
            <v>males</v>
          </cell>
          <cell r="L469" t="str">
            <v>1995-2000</v>
          </cell>
          <cell r="M469">
            <v>40.808999999999997</v>
          </cell>
          <cell r="N469">
            <v>3.742</v>
          </cell>
          <cell r="O469">
            <v>0.69499999999999995</v>
          </cell>
          <cell r="P469">
            <v>2.3730000000000002</v>
          </cell>
          <cell r="Q469">
            <v>3.7309999999999999</v>
          </cell>
          <cell r="R469">
            <v>5.7270000000000003</v>
          </cell>
          <cell r="S469">
            <v>6.734</v>
          </cell>
          <cell r="T469">
            <v>17.807000000000002</v>
          </cell>
        </row>
        <row r="470">
          <cell r="A470">
            <v>145</v>
          </cell>
          <cell r="B470">
            <v>191</v>
          </cell>
          <cell r="C470" t="str">
            <v>Croatia</v>
          </cell>
          <cell r="D470">
            <v>0</v>
          </cell>
          <cell r="E470">
            <v>4</v>
          </cell>
          <cell r="F470" t="str">
            <v>Euro</v>
          </cell>
          <cell r="G470">
            <v>2</v>
          </cell>
          <cell r="H470" t="str">
            <v>fse</v>
          </cell>
          <cell r="I470">
            <v>1</v>
          </cell>
          <cell r="J470" t="str">
            <v>low and middle</v>
          </cell>
          <cell r="K470" t="str">
            <v>males</v>
          </cell>
          <cell r="L470" t="str">
            <v>1995-2000</v>
          </cell>
          <cell r="M470">
            <v>132.28299999999999</v>
          </cell>
          <cell r="N470">
            <v>1.72</v>
          </cell>
          <cell r="O470">
            <v>0.52600000000000002</v>
          </cell>
          <cell r="P470">
            <v>2.9390000000000001</v>
          </cell>
          <cell r="Q470">
            <v>7.81</v>
          </cell>
          <cell r="R470">
            <v>23.936</v>
          </cell>
          <cell r="S470">
            <v>34.887999999999998</v>
          </cell>
          <cell r="T470">
            <v>60.464000000000006</v>
          </cell>
        </row>
        <row r="471">
          <cell r="A471">
            <v>166</v>
          </cell>
          <cell r="B471">
            <v>192</v>
          </cell>
          <cell r="C471" t="str">
            <v>Cuba</v>
          </cell>
          <cell r="D471">
            <v>0</v>
          </cell>
          <cell r="E471">
            <v>2</v>
          </cell>
          <cell r="F471" t="str">
            <v>Amro</v>
          </cell>
          <cell r="G471">
            <v>7</v>
          </cell>
          <cell r="H471" t="str">
            <v>lac</v>
          </cell>
          <cell r="I471">
            <v>1</v>
          </cell>
          <cell r="J471" t="str">
            <v>low and middle</v>
          </cell>
          <cell r="K471" t="str">
            <v>males</v>
          </cell>
          <cell r="L471" t="str">
            <v>1995-2000</v>
          </cell>
          <cell r="M471">
            <v>211.36699999999999</v>
          </cell>
          <cell r="N471">
            <v>5.258</v>
          </cell>
          <cell r="O471">
            <v>1.87</v>
          </cell>
          <cell r="P471">
            <v>8.6720000000000006</v>
          </cell>
          <cell r="Q471">
            <v>13.527999999999999</v>
          </cell>
          <cell r="R471">
            <v>28.611000000000001</v>
          </cell>
          <cell r="S471">
            <v>33.592999999999996</v>
          </cell>
          <cell r="T471">
            <v>119.83499999999999</v>
          </cell>
        </row>
        <row r="472">
          <cell r="A472">
            <v>104</v>
          </cell>
          <cell r="B472">
            <v>196</v>
          </cell>
          <cell r="C472" t="str">
            <v>Cyprus</v>
          </cell>
          <cell r="D472">
            <v>0</v>
          </cell>
          <cell r="E472">
            <v>3</v>
          </cell>
          <cell r="F472" t="str">
            <v>Emro</v>
          </cell>
          <cell r="G472">
            <v>8</v>
          </cell>
          <cell r="H472" t="str">
            <v>mec</v>
          </cell>
          <cell r="I472">
            <v>4</v>
          </cell>
          <cell r="J472" t="str">
            <v>high</v>
          </cell>
          <cell r="K472" t="str">
            <v>males</v>
          </cell>
          <cell r="L472" t="str">
            <v>1995-2000</v>
          </cell>
          <cell r="M472">
            <v>14.744</v>
          </cell>
          <cell r="N472">
            <v>0.27700000000000002</v>
          </cell>
          <cell r="O472">
            <v>5.3999999999999999E-2</v>
          </cell>
          <cell r="P472">
            <v>0.48699999999999999</v>
          </cell>
          <cell r="Q472">
            <v>0.64600000000000002</v>
          </cell>
          <cell r="R472">
            <v>1.623</v>
          </cell>
          <cell r="S472">
            <v>2.3159999999999998</v>
          </cell>
          <cell r="T472">
            <v>9.3409999999999993</v>
          </cell>
        </row>
        <row r="473">
          <cell r="A473">
            <v>123</v>
          </cell>
          <cell r="B473">
            <v>203</v>
          </cell>
          <cell r="C473" t="str">
            <v>Czech Republic</v>
          </cell>
          <cell r="D473">
            <v>0</v>
          </cell>
          <cell r="E473">
            <v>4</v>
          </cell>
          <cell r="F473" t="str">
            <v>Euro</v>
          </cell>
          <cell r="G473">
            <v>2</v>
          </cell>
          <cell r="H473" t="str">
            <v>fse</v>
          </cell>
          <cell r="I473">
            <v>1</v>
          </cell>
          <cell r="J473" t="str">
            <v>low and middle</v>
          </cell>
          <cell r="K473" t="str">
            <v>males</v>
          </cell>
          <cell r="L473" t="str">
            <v>1995-2000</v>
          </cell>
          <cell r="M473">
            <v>290.36700000000002</v>
          </cell>
          <cell r="N473">
            <v>2.375</v>
          </cell>
          <cell r="O473">
            <v>0.81299999999999994</v>
          </cell>
          <cell r="P473">
            <v>5.9589999999999996</v>
          </cell>
          <cell r="Q473">
            <v>12.586</v>
          </cell>
          <cell r="R473">
            <v>49.019000000000005</v>
          </cell>
          <cell r="S473">
            <v>63.816000000000003</v>
          </cell>
          <cell r="T473">
            <v>155.79900000000001</v>
          </cell>
        </row>
        <row r="474">
          <cell r="A474">
            <v>48</v>
          </cell>
          <cell r="B474">
            <v>204</v>
          </cell>
          <cell r="C474" t="str">
            <v>Benin</v>
          </cell>
          <cell r="D474">
            <v>0</v>
          </cell>
          <cell r="E474">
            <v>1</v>
          </cell>
          <cell r="F474" t="str">
            <v>Afro</v>
          </cell>
          <cell r="G474">
            <v>6</v>
          </cell>
          <cell r="H474" t="str">
            <v>ssa</v>
          </cell>
          <cell r="I474">
            <v>1</v>
          </cell>
          <cell r="J474" t="str">
            <v>low and middle</v>
          </cell>
          <cell r="K474" t="str">
            <v>males</v>
          </cell>
          <cell r="L474" t="str">
            <v>1995-2000</v>
          </cell>
          <cell r="M474">
            <v>198.19800000000001</v>
          </cell>
          <cell r="N474">
            <v>87.313000000000002</v>
          </cell>
          <cell r="O474">
            <v>20.405999999999999</v>
          </cell>
          <cell r="P474">
            <v>18.596</v>
          </cell>
          <cell r="Q474">
            <v>17.521000000000001</v>
          </cell>
          <cell r="R474">
            <v>16.605</v>
          </cell>
          <cell r="S474">
            <v>12.646000000000001</v>
          </cell>
          <cell r="T474">
            <v>25.110999999999997</v>
          </cell>
        </row>
        <row r="475">
          <cell r="A475">
            <v>132</v>
          </cell>
          <cell r="B475">
            <v>208</v>
          </cell>
          <cell r="C475" t="str">
            <v>Denmark</v>
          </cell>
          <cell r="D475">
            <v>0</v>
          </cell>
          <cell r="E475">
            <v>4</v>
          </cell>
          <cell r="F475" t="str">
            <v>Euro</v>
          </cell>
          <cell r="G475">
            <v>1</v>
          </cell>
          <cell r="H475" t="str">
            <v>eme</v>
          </cell>
          <cell r="I475">
            <v>4</v>
          </cell>
          <cell r="J475" t="str">
            <v>high</v>
          </cell>
          <cell r="K475" t="str">
            <v>males</v>
          </cell>
          <cell r="L475" t="str">
            <v>1995-2000</v>
          </cell>
          <cell r="M475">
            <v>154.339</v>
          </cell>
          <cell r="N475">
            <v>1.63</v>
          </cell>
          <cell r="O475">
            <v>0.33100000000000002</v>
          </cell>
          <cell r="P475">
            <v>2.04</v>
          </cell>
          <cell r="Q475">
            <v>5.5839999999999996</v>
          </cell>
          <cell r="R475">
            <v>19.423999999999999</v>
          </cell>
          <cell r="S475">
            <v>27.236000000000001</v>
          </cell>
          <cell r="T475">
            <v>98.093999999999994</v>
          </cell>
        </row>
        <row r="476">
          <cell r="A476">
            <v>167</v>
          </cell>
          <cell r="B476">
            <v>214</v>
          </cell>
          <cell r="C476" t="str">
            <v>Dominican Republic</v>
          </cell>
          <cell r="D476">
            <v>0</v>
          </cell>
          <cell r="E476">
            <v>2</v>
          </cell>
          <cell r="F476" t="str">
            <v>Amro</v>
          </cell>
          <cell r="G476">
            <v>7</v>
          </cell>
          <cell r="H476" t="str">
            <v>lac</v>
          </cell>
          <cell r="I476">
            <v>1</v>
          </cell>
          <cell r="J476" t="str">
            <v>low and middle</v>
          </cell>
          <cell r="K476" t="str">
            <v>males</v>
          </cell>
          <cell r="L476" t="str">
            <v>1995-2000</v>
          </cell>
          <cell r="M476">
            <v>121.88800000000001</v>
          </cell>
          <cell r="N476">
            <v>26.094999999999999</v>
          </cell>
          <cell r="O476">
            <v>3.4240000000000004</v>
          </cell>
          <cell r="P476">
            <v>8.5519999999999996</v>
          </cell>
          <cell r="Q476">
            <v>11.741</v>
          </cell>
          <cell r="R476">
            <v>16.219000000000001</v>
          </cell>
          <cell r="S476">
            <v>17.826000000000001</v>
          </cell>
          <cell r="T476">
            <v>38.030999999999999</v>
          </cell>
        </row>
        <row r="477">
          <cell r="A477">
            <v>190</v>
          </cell>
          <cell r="B477">
            <v>218</v>
          </cell>
          <cell r="C477" t="str">
            <v>Ecuador</v>
          </cell>
          <cell r="D477">
            <v>0</v>
          </cell>
          <cell r="E477">
            <v>2</v>
          </cell>
          <cell r="F477" t="str">
            <v>Amro</v>
          </cell>
          <cell r="G477">
            <v>7</v>
          </cell>
          <cell r="H477" t="str">
            <v>lac</v>
          </cell>
          <cell r="I477">
            <v>1</v>
          </cell>
          <cell r="J477" t="str">
            <v>low and middle</v>
          </cell>
          <cell r="K477" t="str">
            <v>males</v>
          </cell>
          <cell r="L477" t="str">
            <v>1995-2000</v>
          </cell>
          <cell r="M477">
            <v>199.29</v>
          </cell>
          <cell r="N477">
            <v>52.07</v>
          </cell>
          <cell r="O477">
            <v>6.2080000000000002</v>
          </cell>
          <cell r="P477">
            <v>15.270999999999999</v>
          </cell>
          <cell r="Q477">
            <v>20.399000000000001</v>
          </cell>
          <cell r="R477">
            <v>24.564</v>
          </cell>
          <cell r="S477">
            <v>23.253</v>
          </cell>
          <cell r="T477">
            <v>57.524999999999999</v>
          </cell>
        </row>
        <row r="478">
          <cell r="A478">
            <v>178</v>
          </cell>
          <cell r="B478">
            <v>222</v>
          </cell>
          <cell r="C478" t="str">
            <v>El Salvador</v>
          </cell>
          <cell r="D478">
            <v>0</v>
          </cell>
          <cell r="E478">
            <v>2</v>
          </cell>
          <cell r="F478" t="str">
            <v>Amro</v>
          </cell>
          <cell r="G478">
            <v>7</v>
          </cell>
          <cell r="H478" t="str">
            <v>lac</v>
          </cell>
          <cell r="I478">
            <v>1</v>
          </cell>
          <cell r="J478" t="str">
            <v>low and middle</v>
          </cell>
          <cell r="K478" t="str">
            <v>males</v>
          </cell>
          <cell r="L478" t="str">
            <v>1995-2000</v>
          </cell>
          <cell r="M478">
            <v>99.661000000000001</v>
          </cell>
          <cell r="N478">
            <v>19.25</v>
          </cell>
          <cell r="O478">
            <v>3.02</v>
          </cell>
          <cell r="P478">
            <v>11.023</v>
          </cell>
          <cell r="Q478">
            <v>11.757999999999999</v>
          </cell>
          <cell r="R478">
            <v>13.76</v>
          </cell>
          <cell r="S478">
            <v>12.871</v>
          </cell>
          <cell r="T478">
            <v>27.979000000000003</v>
          </cell>
        </row>
        <row r="479">
          <cell r="A479">
            <v>31</v>
          </cell>
          <cell r="B479">
            <v>226</v>
          </cell>
          <cell r="C479" t="str">
            <v>Equatorial Guinea</v>
          </cell>
          <cell r="D479">
            <v>0</v>
          </cell>
          <cell r="E479">
            <v>1</v>
          </cell>
          <cell r="F479" t="str">
            <v>Afro</v>
          </cell>
          <cell r="G479">
            <v>6</v>
          </cell>
          <cell r="H479" t="str">
            <v>ssa</v>
          </cell>
          <cell r="I479">
            <v>1</v>
          </cell>
          <cell r="J479" t="str">
            <v>low and middle</v>
          </cell>
          <cell r="K479" t="str">
            <v>males</v>
          </cell>
          <cell r="L479" t="str">
            <v>1995-2000</v>
          </cell>
          <cell r="M479">
            <v>17.960999999999999</v>
          </cell>
          <cell r="N479">
            <v>8.3379999999999992</v>
          </cell>
          <cell r="O479">
            <v>1.43</v>
          </cell>
          <cell r="P479">
            <v>1.619</v>
          </cell>
          <cell r="Q479">
            <v>1.4169999999999998</v>
          </cell>
          <cell r="R479">
            <v>1.54</v>
          </cell>
          <cell r="S479">
            <v>1.4020000000000001</v>
          </cell>
          <cell r="T479">
            <v>2.2149999999999999</v>
          </cell>
        </row>
        <row r="480">
          <cell r="A480">
            <v>11</v>
          </cell>
          <cell r="B480">
            <v>231</v>
          </cell>
          <cell r="C480" t="str">
            <v>Ethiopia</v>
          </cell>
          <cell r="D480">
            <v>0</v>
          </cell>
          <cell r="E480">
            <v>1</v>
          </cell>
          <cell r="F480" t="str">
            <v>Afro</v>
          </cell>
          <cell r="G480">
            <v>6</v>
          </cell>
          <cell r="H480" t="str">
            <v>ssa</v>
          </cell>
          <cell r="I480">
            <v>1</v>
          </cell>
          <cell r="J480" t="str">
            <v>low and middle</v>
          </cell>
          <cell r="K480" t="str">
            <v>males</v>
          </cell>
          <cell r="L480" t="str">
            <v>1995-2000</v>
          </cell>
          <cell r="M480">
            <v>3007.1109999999999</v>
          </cell>
          <cell r="N480">
            <v>1309.9770000000001</v>
          </cell>
          <cell r="O480">
            <v>278.83199999999999</v>
          </cell>
          <cell r="P480">
            <v>281.26300000000003</v>
          </cell>
          <cell r="Q480">
            <v>386.82400000000001</v>
          </cell>
          <cell r="R480">
            <v>349.678</v>
          </cell>
          <cell r="S480">
            <v>187.82499999999999</v>
          </cell>
          <cell r="T480">
            <v>212.71200000000002</v>
          </cell>
        </row>
        <row r="481">
          <cell r="A481">
            <v>10</v>
          </cell>
          <cell r="B481">
            <v>232</v>
          </cell>
          <cell r="C481" t="str">
            <v>Eritrea</v>
          </cell>
          <cell r="D481">
            <v>0</v>
          </cell>
          <cell r="E481">
            <v>1</v>
          </cell>
          <cell r="F481" t="str">
            <v>Afro</v>
          </cell>
          <cell r="G481">
            <v>6</v>
          </cell>
          <cell r="H481" t="str">
            <v>ssa</v>
          </cell>
          <cell r="I481">
            <v>1</v>
          </cell>
          <cell r="J481" t="str">
            <v>low and middle</v>
          </cell>
          <cell r="K481" t="str">
            <v>males</v>
          </cell>
          <cell r="L481" t="str">
            <v>1995-2000</v>
          </cell>
          <cell r="M481">
            <v>132.10400000000001</v>
          </cell>
          <cell r="N481">
            <v>57.213000000000001</v>
          </cell>
          <cell r="O481">
            <v>11.048999999999999</v>
          </cell>
          <cell r="P481">
            <v>12.248000000000001</v>
          </cell>
          <cell r="Q481">
            <v>14.488999999999999</v>
          </cell>
          <cell r="R481">
            <v>15.255000000000001</v>
          </cell>
          <cell r="S481">
            <v>10.202999999999999</v>
          </cell>
          <cell r="T481">
            <v>11.647</v>
          </cell>
        </row>
        <row r="482">
          <cell r="A482">
            <v>133</v>
          </cell>
          <cell r="B482">
            <v>233</v>
          </cell>
          <cell r="C482" t="str">
            <v>Estonia</v>
          </cell>
          <cell r="D482">
            <v>0</v>
          </cell>
          <cell r="E482">
            <v>4</v>
          </cell>
          <cell r="F482" t="str">
            <v>Euro</v>
          </cell>
          <cell r="G482">
            <v>2</v>
          </cell>
          <cell r="H482" t="str">
            <v>fse</v>
          </cell>
          <cell r="I482">
            <v>1</v>
          </cell>
          <cell r="J482" t="str">
            <v>low and middle</v>
          </cell>
          <cell r="K482" t="str">
            <v>males</v>
          </cell>
          <cell r="L482" t="str">
            <v>1995-2000</v>
          </cell>
          <cell r="M482">
            <v>48.869</v>
          </cell>
          <cell r="N482">
            <v>1.1379999999999999</v>
          </cell>
          <cell r="O482">
            <v>0.46199999999999997</v>
          </cell>
          <cell r="P482">
            <v>2.09</v>
          </cell>
          <cell r="Q482">
            <v>4.5069999999999997</v>
          </cell>
          <cell r="R482">
            <v>10.091999999999999</v>
          </cell>
          <cell r="S482">
            <v>12.423</v>
          </cell>
          <cell r="T482">
            <v>18.157</v>
          </cell>
        </row>
        <row r="483">
          <cell r="A483">
            <v>205</v>
          </cell>
          <cell r="B483">
            <v>242</v>
          </cell>
          <cell r="C483" t="str">
            <v>Fiji</v>
          </cell>
          <cell r="D483">
            <v>0</v>
          </cell>
          <cell r="E483">
            <v>6</v>
          </cell>
          <cell r="F483" t="str">
            <v>Wpro</v>
          </cell>
          <cell r="G483">
            <v>5</v>
          </cell>
          <cell r="H483" t="str">
            <v>oai</v>
          </cell>
          <cell r="I483">
            <v>1</v>
          </cell>
          <cell r="J483" t="str">
            <v>low and middle</v>
          </cell>
          <cell r="K483" t="str">
            <v>males</v>
          </cell>
          <cell r="L483" t="str">
            <v>1995-2000</v>
          </cell>
          <cell r="M483">
            <v>10.228</v>
          </cell>
          <cell r="N483">
            <v>1.2589999999999999</v>
          </cell>
          <cell r="O483">
            <v>0.19400000000000001</v>
          </cell>
          <cell r="P483">
            <v>0.57499999999999996</v>
          </cell>
          <cell r="Q483">
            <v>0.69900000000000007</v>
          </cell>
          <cell r="R483">
            <v>1.752</v>
          </cell>
          <cell r="S483">
            <v>2.109</v>
          </cell>
          <cell r="T483">
            <v>3.64</v>
          </cell>
        </row>
        <row r="484">
          <cell r="A484">
            <v>134</v>
          </cell>
          <cell r="B484">
            <v>246</v>
          </cell>
          <cell r="C484" t="str">
            <v>Finland</v>
          </cell>
          <cell r="D484">
            <v>0</v>
          </cell>
          <cell r="E484">
            <v>4</v>
          </cell>
          <cell r="F484" t="str">
            <v>Euro</v>
          </cell>
          <cell r="G484">
            <v>1</v>
          </cell>
          <cell r="H484" t="str">
            <v>eme</v>
          </cell>
          <cell r="I484">
            <v>4</v>
          </cell>
          <cell r="J484" t="str">
            <v>high</v>
          </cell>
          <cell r="K484" t="str">
            <v>males</v>
          </cell>
          <cell r="L484" t="str">
            <v>1995-2000</v>
          </cell>
          <cell r="M484">
            <v>125.074</v>
          </cell>
          <cell r="N484">
            <v>1.0840000000000001</v>
          </cell>
          <cell r="O484">
            <v>0.33599999999999997</v>
          </cell>
          <cell r="P484">
            <v>2.625</v>
          </cell>
          <cell r="Q484">
            <v>6.7859999999999996</v>
          </cell>
          <cell r="R484">
            <v>18.893000000000001</v>
          </cell>
          <cell r="S484">
            <v>25.356999999999999</v>
          </cell>
          <cell r="T484">
            <v>69.992999999999995</v>
          </cell>
        </row>
        <row r="485">
          <cell r="A485">
            <v>157</v>
          </cell>
          <cell r="B485">
            <v>250</v>
          </cell>
          <cell r="C485" t="str">
            <v>France</v>
          </cell>
          <cell r="D485">
            <v>0</v>
          </cell>
          <cell r="E485">
            <v>4</v>
          </cell>
          <cell r="F485" t="str">
            <v>Euro</v>
          </cell>
          <cell r="G485">
            <v>1</v>
          </cell>
          <cell r="H485" t="str">
            <v>eme</v>
          </cell>
          <cell r="I485">
            <v>4</v>
          </cell>
          <cell r="J485" t="str">
            <v>high</v>
          </cell>
          <cell r="K485" t="str">
            <v>males</v>
          </cell>
          <cell r="L485" t="str">
            <v>1995-2000</v>
          </cell>
          <cell r="M485">
            <v>1411.818</v>
          </cell>
          <cell r="N485">
            <v>15.802</v>
          </cell>
          <cell r="O485">
            <v>3.5389999999999997</v>
          </cell>
          <cell r="P485">
            <v>33.194000000000003</v>
          </cell>
          <cell r="Q485">
            <v>70.025000000000006</v>
          </cell>
          <cell r="R485">
            <v>175.732</v>
          </cell>
          <cell r="S485">
            <v>255.285</v>
          </cell>
          <cell r="T485">
            <v>858.24099999999999</v>
          </cell>
        </row>
        <row r="486">
          <cell r="A486">
            <v>213</v>
          </cell>
          <cell r="B486">
            <v>258</v>
          </cell>
          <cell r="C486" t="str">
            <v>French Polynesia</v>
          </cell>
          <cell r="G486">
            <v>5</v>
          </cell>
          <cell r="H486" t="str">
            <v>oai</v>
          </cell>
          <cell r="I486">
            <v>4</v>
          </cell>
          <cell r="J486" t="str">
            <v>high</v>
          </cell>
          <cell r="K486" t="str">
            <v>males</v>
          </cell>
          <cell r="L486" t="str">
            <v>1995-2000</v>
          </cell>
          <cell r="M486">
            <v>3.165</v>
          </cell>
          <cell r="N486">
            <v>0.20899999999999999</v>
          </cell>
          <cell r="O486">
            <v>5.7000000000000002E-2</v>
          </cell>
          <cell r="P486">
            <v>0.26800000000000002</v>
          </cell>
          <cell r="Q486">
            <v>0.26600000000000001</v>
          </cell>
          <cell r="R486">
            <v>0.63900000000000001</v>
          </cell>
          <cell r="S486">
            <v>0.74299999999999999</v>
          </cell>
          <cell r="T486">
            <v>0.98299999999999998</v>
          </cell>
        </row>
        <row r="487">
          <cell r="A487">
            <v>9</v>
          </cell>
          <cell r="B487">
            <v>262</v>
          </cell>
          <cell r="C487" t="str">
            <v>Djibouti</v>
          </cell>
          <cell r="D487">
            <v>0</v>
          </cell>
          <cell r="E487">
            <v>3</v>
          </cell>
          <cell r="F487" t="str">
            <v>Emro</v>
          </cell>
          <cell r="G487">
            <v>6</v>
          </cell>
          <cell r="H487" t="str">
            <v>ssa</v>
          </cell>
          <cell r="I487">
            <v>1</v>
          </cell>
          <cell r="J487" t="str">
            <v>low and middle</v>
          </cell>
          <cell r="K487" t="str">
            <v>males</v>
          </cell>
          <cell r="L487" t="str">
            <v>1995-2000</v>
          </cell>
          <cell r="M487">
            <v>23.914000000000001</v>
          </cell>
          <cell r="N487">
            <v>10.78</v>
          </cell>
          <cell r="O487">
            <v>2</v>
          </cell>
          <cell r="P487">
            <v>2.4430000000000001</v>
          </cell>
          <cell r="Q487">
            <v>2.0810000000000004</v>
          </cell>
          <cell r="R487">
            <v>2.3730000000000002</v>
          </cell>
          <cell r="S487">
            <v>1.857</v>
          </cell>
          <cell r="T487">
            <v>2.38</v>
          </cell>
        </row>
        <row r="488">
          <cell r="A488">
            <v>32</v>
          </cell>
          <cell r="B488">
            <v>266</v>
          </cell>
          <cell r="C488" t="str">
            <v>Gabon</v>
          </cell>
          <cell r="D488">
            <v>0</v>
          </cell>
          <cell r="E488">
            <v>1</v>
          </cell>
          <cell r="F488" t="str">
            <v>Afro</v>
          </cell>
          <cell r="G488">
            <v>6</v>
          </cell>
          <cell r="H488" t="str">
            <v>ssa</v>
          </cell>
          <cell r="I488">
            <v>1</v>
          </cell>
          <cell r="J488" t="str">
            <v>low and middle</v>
          </cell>
          <cell r="K488" t="str">
            <v>males</v>
          </cell>
          <cell r="L488" t="str">
            <v>1995-2000</v>
          </cell>
          <cell r="M488">
            <v>46.984000000000002</v>
          </cell>
          <cell r="N488">
            <v>15.882</v>
          </cell>
          <cell r="O488">
            <v>3.206</v>
          </cell>
          <cell r="P488">
            <v>3.5380000000000003</v>
          </cell>
          <cell r="Q488">
            <v>4.6639999999999997</v>
          </cell>
          <cell r="R488">
            <v>5.7370000000000001</v>
          </cell>
          <cell r="S488">
            <v>4.9359999999999999</v>
          </cell>
          <cell r="T488">
            <v>9.0209999999999972</v>
          </cell>
        </row>
        <row r="489">
          <cell r="A489">
            <v>106</v>
          </cell>
          <cell r="B489">
            <v>268</v>
          </cell>
          <cell r="C489" t="str">
            <v>Georgia</v>
          </cell>
          <cell r="D489">
            <v>0</v>
          </cell>
          <cell r="E489">
            <v>4</v>
          </cell>
          <cell r="F489" t="str">
            <v>Euro</v>
          </cell>
          <cell r="G489">
            <v>8</v>
          </cell>
          <cell r="H489" t="str">
            <v>mec</v>
          </cell>
          <cell r="I489">
            <v>1</v>
          </cell>
          <cell r="J489" t="str">
            <v>low and middle</v>
          </cell>
          <cell r="K489" t="str">
            <v>males</v>
          </cell>
          <cell r="L489" t="str">
            <v>1995-2000</v>
          </cell>
          <cell r="M489">
            <v>121.886</v>
          </cell>
          <cell r="N489">
            <v>4.9409999999999998</v>
          </cell>
          <cell r="O489">
            <v>0.877</v>
          </cell>
          <cell r="P489">
            <v>3.9939999999999998</v>
          </cell>
          <cell r="Q489">
            <v>9.8120000000000012</v>
          </cell>
          <cell r="R489">
            <v>20.707000000000001</v>
          </cell>
          <cell r="S489">
            <v>31.606999999999999</v>
          </cell>
          <cell r="T489">
            <v>49.947999999999993</v>
          </cell>
        </row>
        <row r="490">
          <cell r="A490">
            <v>52</v>
          </cell>
          <cell r="B490">
            <v>270</v>
          </cell>
          <cell r="C490" t="str">
            <v>Gambia</v>
          </cell>
          <cell r="D490">
            <v>0</v>
          </cell>
          <cell r="E490">
            <v>1</v>
          </cell>
          <cell r="F490" t="str">
            <v>Afro</v>
          </cell>
          <cell r="G490">
            <v>6</v>
          </cell>
          <cell r="H490" t="str">
            <v>ssa</v>
          </cell>
          <cell r="I490">
            <v>1</v>
          </cell>
          <cell r="J490" t="str">
            <v>low and middle</v>
          </cell>
          <cell r="K490" t="str">
            <v>males</v>
          </cell>
          <cell r="L490" t="str">
            <v>1995-2000</v>
          </cell>
          <cell r="M490">
            <v>55.37</v>
          </cell>
          <cell r="N490">
            <v>26.681999999999999</v>
          </cell>
          <cell r="O490">
            <v>4.4649999999999999</v>
          </cell>
          <cell r="P490">
            <v>5.1509999999999998</v>
          </cell>
          <cell r="Q490">
            <v>5.1920000000000002</v>
          </cell>
          <cell r="R490">
            <v>5.2939999999999996</v>
          </cell>
          <cell r="S490">
            <v>3.8519999999999999</v>
          </cell>
          <cell r="T490">
            <v>4.7339999999999991</v>
          </cell>
        </row>
        <row r="491">
          <cell r="A491">
            <v>105</v>
          </cell>
          <cell r="B491">
            <v>274</v>
          </cell>
          <cell r="C491" t="str">
            <v>Gaza Strip</v>
          </cell>
          <cell r="G491">
            <v>8</v>
          </cell>
          <cell r="H491" t="str">
            <v>mec</v>
          </cell>
          <cell r="I491">
            <v>1</v>
          </cell>
          <cell r="J491" t="str">
            <v>low and middle</v>
          </cell>
          <cell r="K491" t="str">
            <v>males</v>
          </cell>
          <cell r="L491" t="str">
            <v>1995-2000</v>
          </cell>
          <cell r="M491">
            <v>13.375999999999999</v>
          </cell>
          <cell r="N491">
            <v>4.1100000000000003</v>
          </cell>
          <cell r="O491">
            <v>0.39400000000000002</v>
          </cell>
          <cell r="P491">
            <v>0.78599999999999992</v>
          </cell>
          <cell r="Q491">
            <v>0.65200000000000002</v>
          </cell>
          <cell r="R491">
            <v>1.014</v>
          </cell>
          <cell r="S491">
            <v>1.52</v>
          </cell>
          <cell r="T491">
            <v>4.9000000000000004</v>
          </cell>
        </row>
        <row r="492">
          <cell r="A492">
            <v>158</v>
          </cell>
          <cell r="B492">
            <v>276</v>
          </cell>
          <cell r="C492" t="str">
            <v>Germany</v>
          </cell>
          <cell r="D492">
            <v>0</v>
          </cell>
          <cell r="E492">
            <v>4</v>
          </cell>
          <cell r="F492" t="str">
            <v>Euro</v>
          </cell>
          <cell r="G492">
            <v>1</v>
          </cell>
          <cell r="H492" t="str">
            <v>eme</v>
          </cell>
          <cell r="I492">
            <v>4</v>
          </cell>
          <cell r="J492" t="str">
            <v>high</v>
          </cell>
          <cell r="K492" t="str">
            <v>males</v>
          </cell>
          <cell r="L492" t="str">
            <v>1995-2000</v>
          </cell>
          <cell r="M492">
            <v>2060.8629999999998</v>
          </cell>
          <cell r="N492">
            <v>13.558999999999999</v>
          </cell>
          <cell r="O492">
            <v>3.6749999999999998</v>
          </cell>
          <cell r="P492">
            <v>31.302</v>
          </cell>
          <cell r="Q492">
            <v>88.06</v>
          </cell>
          <cell r="R492">
            <v>277.25900000000001</v>
          </cell>
          <cell r="S492">
            <v>459.53100000000001</v>
          </cell>
          <cell r="T492">
            <v>1187.4770000000001</v>
          </cell>
        </row>
        <row r="493">
          <cell r="A493">
            <v>53</v>
          </cell>
          <cell r="B493">
            <v>288</v>
          </cell>
          <cell r="C493" t="str">
            <v>Ghana</v>
          </cell>
          <cell r="D493">
            <v>0</v>
          </cell>
          <cell r="E493">
            <v>1</v>
          </cell>
          <cell r="F493" t="str">
            <v>Afro</v>
          </cell>
          <cell r="G493">
            <v>6</v>
          </cell>
          <cell r="H493" t="str">
            <v>ssa</v>
          </cell>
          <cell r="I493">
            <v>1</v>
          </cell>
          <cell r="J493" t="str">
            <v>low and middle</v>
          </cell>
          <cell r="K493" t="str">
            <v>males</v>
          </cell>
          <cell r="L493" t="str">
            <v>1995-2000</v>
          </cell>
          <cell r="M493">
            <v>473.12799999999999</v>
          </cell>
          <cell r="N493">
            <v>194.78299999999999</v>
          </cell>
          <cell r="O493">
            <v>36.381</v>
          </cell>
          <cell r="P493">
            <v>49.900999999999996</v>
          </cell>
          <cell r="Q493">
            <v>41.596000000000004</v>
          </cell>
          <cell r="R493">
            <v>45.46</v>
          </cell>
          <cell r="S493">
            <v>39.365000000000002</v>
          </cell>
          <cell r="T493">
            <v>65.641999999999996</v>
          </cell>
        </row>
        <row r="494">
          <cell r="A494">
            <v>146</v>
          </cell>
          <cell r="B494">
            <v>300</v>
          </cell>
          <cell r="C494" t="str">
            <v>Greece</v>
          </cell>
          <cell r="D494">
            <v>0</v>
          </cell>
          <cell r="E494">
            <v>4</v>
          </cell>
          <cell r="F494" t="str">
            <v>Euro</v>
          </cell>
          <cell r="G494">
            <v>1</v>
          </cell>
          <cell r="H494" t="str">
            <v>eme</v>
          </cell>
          <cell r="I494">
            <v>4</v>
          </cell>
          <cell r="J494" t="str">
            <v>high</v>
          </cell>
          <cell r="K494" t="str">
            <v>males</v>
          </cell>
          <cell r="L494" t="str">
            <v>1995-2000</v>
          </cell>
          <cell r="M494">
            <v>268.45699999999999</v>
          </cell>
          <cell r="N494">
            <v>2.4820000000000002</v>
          </cell>
          <cell r="O494">
            <v>0.56999999999999995</v>
          </cell>
          <cell r="P494">
            <v>5.66</v>
          </cell>
          <cell r="Q494">
            <v>8.3480000000000008</v>
          </cell>
          <cell r="R494">
            <v>24.463999999999999</v>
          </cell>
          <cell r="S494">
            <v>51.073</v>
          </cell>
          <cell r="T494">
            <v>175.86</v>
          </cell>
        </row>
        <row r="495">
          <cell r="A495">
            <v>168</v>
          </cell>
          <cell r="B495">
            <v>312</v>
          </cell>
          <cell r="C495" t="str">
            <v>Guadeloupe</v>
          </cell>
          <cell r="G495">
            <v>7</v>
          </cell>
          <cell r="H495" t="str">
            <v>lac</v>
          </cell>
          <cell r="I495">
            <v>1</v>
          </cell>
          <cell r="J495" t="str">
            <v>low and middle</v>
          </cell>
          <cell r="K495" t="str">
            <v>males</v>
          </cell>
          <cell r="L495" t="str">
            <v>1995-2000</v>
          </cell>
          <cell r="M495">
            <v>7.0060000000000002</v>
          </cell>
          <cell r="N495">
            <v>0.23400000000000001</v>
          </cell>
          <cell r="O495">
            <v>4.4999999999999998E-2</v>
          </cell>
          <cell r="P495">
            <v>0.36599999999999999</v>
          </cell>
          <cell r="Q495">
            <v>0.68300000000000005</v>
          </cell>
          <cell r="R495">
            <v>0.98499999999999999</v>
          </cell>
          <cell r="S495">
            <v>1.141</v>
          </cell>
          <cell r="T495">
            <v>3.552</v>
          </cell>
        </row>
        <row r="496">
          <cell r="A496">
            <v>211</v>
          </cell>
          <cell r="B496">
            <v>316</v>
          </cell>
          <cell r="C496" t="str">
            <v>Guam</v>
          </cell>
          <cell r="G496">
            <v>5</v>
          </cell>
          <cell r="H496" t="str">
            <v>oai</v>
          </cell>
          <cell r="I496">
            <v>4</v>
          </cell>
          <cell r="J496" t="str">
            <v>high</v>
          </cell>
          <cell r="K496" t="str">
            <v>males</v>
          </cell>
          <cell r="L496" t="str">
            <v>1995-2000</v>
          </cell>
          <cell r="M496">
            <v>2.0270000000000001</v>
          </cell>
          <cell r="N496">
            <v>0.11600000000000001</v>
          </cell>
          <cell r="O496">
            <v>0.03</v>
          </cell>
          <cell r="P496">
            <v>0.13700000000000001</v>
          </cell>
          <cell r="Q496">
            <v>0.23100000000000001</v>
          </cell>
          <cell r="R496">
            <v>0.38800000000000001</v>
          </cell>
          <cell r="S496">
            <v>0.41600000000000004</v>
          </cell>
          <cell r="T496">
            <v>0.70899999999999996</v>
          </cell>
        </row>
        <row r="497">
          <cell r="A497">
            <v>179</v>
          </cell>
          <cell r="B497">
            <v>320</v>
          </cell>
          <cell r="C497" t="str">
            <v>Guatemala</v>
          </cell>
          <cell r="D497">
            <v>0</v>
          </cell>
          <cell r="E497">
            <v>2</v>
          </cell>
          <cell r="F497" t="str">
            <v>Amro</v>
          </cell>
          <cell r="G497">
            <v>7</v>
          </cell>
          <cell r="H497" t="str">
            <v>lac</v>
          </cell>
          <cell r="I497">
            <v>1</v>
          </cell>
          <cell r="J497" t="str">
            <v>low and middle</v>
          </cell>
          <cell r="K497" t="str">
            <v>males</v>
          </cell>
          <cell r="L497" t="str">
            <v>1995-2000</v>
          </cell>
          <cell r="M497">
            <v>224.809</v>
          </cell>
          <cell r="N497">
            <v>64.894000000000005</v>
          </cell>
          <cell r="O497">
            <v>8.411999999999999</v>
          </cell>
          <cell r="P497">
            <v>27.14</v>
          </cell>
          <cell r="Q497">
            <v>28.328000000000003</v>
          </cell>
          <cell r="R497">
            <v>27.538999999999998</v>
          </cell>
          <cell r="S497">
            <v>25.071999999999999</v>
          </cell>
          <cell r="T497">
            <v>43.424000000000007</v>
          </cell>
        </row>
        <row r="498">
          <cell r="A498">
            <v>54</v>
          </cell>
          <cell r="B498">
            <v>324</v>
          </cell>
          <cell r="C498" t="str">
            <v>Guinea</v>
          </cell>
          <cell r="D498">
            <v>0</v>
          </cell>
          <cell r="E498">
            <v>1</v>
          </cell>
          <cell r="F498" t="str">
            <v>Afro</v>
          </cell>
          <cell r="G498">
            <v>6</v>
          </cell>
          <cell r="H498" t="str">
            <v>ssa</v>
          </cell>
          <cell r="I498">
            <v>1</v>
          </cell>
          <cell r="J498" t="str">
            <v>low and middle</v>
          </cell>
          <cell r="K498" t="str">
            <v>males</v>
          </cell>
          <cell r="L498" t="str">
            <v>1995-2000</v>
          </cell>
          <cell r="M498">
            <v>322.41500000000002</v>
          </cell>
          <cell r="N498">
            <v>161.56700000000001</v>
          </cell>
          <cell r="O498">
            <v>30.285</v>
          </cell>
          <cell r="P498">
            <v>32.884999999999998</v>
          </cell>
          <cell r="Q498">
            <v>26.875</v>
          </cell>
          <cell r="R498">
            <v>25.378</v>
          </cell>
          <cell r="S498">
            <v>19.516999999999999</v>
          </cell>
          <cell r="T498">
            <v>25.908000000000001</v>
          </cell>
        </row>
        <row r="499">
          <cell r="A499">
            <v>191</v>
          </cell>
          <cell r="B499">
            <v>328</v>
          </cell>
          <cell r="C499" t="str">
            <v>Guyana</v>
          </cell>
          <cell r="D499">
            <v>0</v>
          </cell>
          <cell r="E499">
            <v>2</v>
          </cell>
          <cell r="F499" t="str">
            <v>Amro</v>
          </cell>
          <cell r="G499">
            <v>7</v>
          </cell>
          <cell r="H499" t="str">
            <v>lac</v>
          </cell>
          <cell r="I499">
            <v>1</v>
          </cell>
          <cell r="J499" t="str">
            <v>low and middle</v>
          </cell>
          <cell r="K499" t="str">
            <v>males</v>
          </cell>
          <cell r="L499" t="str">
            <v>1995-2000</v>
          </cell>
          <cell r="M499">
            <v>17.747</v>
          </cell>
          <cell r="N499">
            <v>4.2830000000000004</v>
          </cell>
          <cell r="O499">
            <v>0.58299999999999996</v>
          </cell>
          <cell r="P499">
            <v>1.3819999999999999</v>
          </cell>
          <cell r="Q499">
            <v>2.0880000000000001</v>
          </cell>
          <cell r="R499">
            <v>2.5750000000000002</v>
          </cell>
          <cell r="S499">
            <v>2.5550000000000002</v>
          </cell>
          <cell r="T499">
            <v>4.2809999999999997</v>
          </cell>
        </row>
        <row r="500">
          <cell r="A500">
            <v>169</v>
          </cell>
          <cell r="B500">
            <v>332</v>
          </cell>
          <cell r="C500" t="str">
            <v>Haiti</v>
          </cell>
          <cell r="D500">
            <v>0</v>
          </cell>
          <cell r="E500">
            <v>2</v>
          </cell>
          <cell r="F500" t="str">
            <v>Amro</v>
          </cell>
          <cell r="G500">
            <v>7</v>
          </cell>
          <cell r="H500" t="str">
            <v>lac</v>
          </cell>
          <cell r="I500">
            <v>1</v>
          </cell>
          <cell r="J500" t="str">
            <v>low and middle</v>
          </cell>
          <cell r="K500" t="str">
            <v>males</v>
          </cell>
          <cell r="L500" t="str">
            <v>1995-2000</v>
          </cell>
          <cell r="M500">
            <v>260.50700000000001</v>
          </cell>
          <cell r="N500">
            <v>73.978999999999999</v>
          </cell>
          <cell r="O500">
            <v>18.578000000000003</v>
          </cell>
          <cell r="P500">
            <v>27.051000000000002</v>
          </cell>
          <cell r="Q500">
            <v>37.213999999999999</v>
          </cell>
          <cell r="R500">
            <v>37.812000000000005</v>
          </cell>
          <cell r="S500">
            <v>25.442</v>
          </cell>
          <cell r="T500">
            <v>40.430999999999997</v>
          </cell>
        </row>
        <row r="501">
          <cell r="A501">
            <v>180</v>
          </cell>
          <cell r="B501">
            <v>340</v>
          </cell>
          <cell r="C501" t="str">
            <v>Honduras</v>
          </cell>
          <cell r="D501">
            <v>0</v>
          </cell>
          <cell r="E501">
            <v>2</v>
          </cell>
          <cell r="F501" t="str">
            <v>Amro</v>
          </cell>
          <cell r="G501">
            <v>7</v>
          </cell>
          <cell r="H501" t="str">
            <v>lac</v>
          </cell>
          <cell r="I501">
            <v>1</v>
          </cell>
          <cell r="J501" t="str">
            <v>low and middle</v>
          </cell>
          <cell r="K501" t="str">
            <v>males</v>
          </cell>
          <cell r="L501" t="str">
            <v>1995-2000</v>
          </cell>
          <cell r="M501">
            <v>90.905000000000001</v>
          </cell>
          <cell r="N501">
            <v>28.501999999999999</v>
          </cell>
          <cell r="O501">
            <v>4.6120000000000001</v>
          </cell>
          <cell r="P501">
            <v>9.2639999999999993</v>
          </cell>
          <cell r="Q501">
            <v>10.352</v>
          </cell>
          <cell r="R501">
            <v>10.08</v>
          </cell>
          <cell r="S501">
            <v>9.1529999999999987</v>
          </cell>
          <cell r="T501">
            <v>18.942</v>
          </cell>
        </row>
        <row r="502">
          <cell r="A502">
            <v>67</v>
          </cell>
          <cell r="B502">
            <v>344</v>
          </cell>
          <cell r="C502" t="str">
            <v>China, Hong Kong SAR (6)</v>
          </cell>
          <cell r="G502">
            <v>5</v>
          </cell>
          <cell r="H502" t="str">
            <v>oai</v>
          </cell>
          <cell r="I502">
            <v>4</v>
          </cell>
          <cell r="J502" t="str">
            <v>high</v>
          </cell>
          <cell r="K502" t="str">
            <v>males</v>
          </cell>
          <cell r="L502" t="str">
            <v>1995-2000</v>
          </cell>
          <cell r="M502">
            <v>108.968</v>
          </cell>
          <cell r="N502">
            <v>1.43</v>
          </cell>
          <cell r="O502">
            <v>0.34299999999999997</v>
          </cell>
          <cell r="P502">
            <v>2.0760000000000001</v>
          </cell>
          <cell r="Q502">
            <v>6.1950000000000003</v>
          </cell>
          <cell r="R502">
            <v>15.395999999999999</v>
          </cell>
          <cell r="S502">
            <v>24.21</v>
          </cell>
          <cell r="T502">
            <v>59.317999999999991</v>
          </cell>
        </row>
        <row r="503">
          <cell r="A503">
            <v>124</v>
          </cell>
          <cell r="B503">
            <v>348</v>
          </cell>
          <cell r="C503" t="str">
            <v>Hungary</v>
          </cell>
          <cell r="D503">
            <v>0</v>
          </cell>
          <cell r="E503">
            <v>4</v>
          </cell>
          <cell r="F503" t="str">
            <v>Euro</v>
          </cell>
          <cell r="G503">
            <v>2</v>
          </cell>
          <cell r="H503" t="str">
            <v>fse</v>
          </cell>
          <cell r="I503">
            <v>1</v>
          </cell>
          <cell r="J503" t="str">
            <v>low and middle</v>
          </cell>
          <cell r="K503" t="str">
            <v>males</v>
          </cell>
          <cell r="L503" t="str">
            <v>1995-2000</v>
          </cell>
          <cell r="M503">
            <v>356.67500000000001</v>
          </cell>
          <cell r="N503">
            <v>3.4870000000000001</v>
          </cell>
          <cell r="O503">
            <v>0.78900000000000003</v>
          </cell>
          <cell r="P503">
            <v>5.4060000000000006</v>
          </cell>
          <cell r="Q503">
            <v>24.788</v>
          </cell>
          <cell r="R503">
            <v>74.402000000000001</v>
          </cell>
          <cell r="S503">
            <v>81.201999999999998</v>
          </cell>
          <cell r="T503">
            <v>166.601</v>
          </cell>
        </row>
        <row r="504">
          <cell r="A504">
            <v>135</v>
          </cell>
          <cell r="B504">
            <v>352</v>
          </cell>
          <cell r="C504" t="str">
            <v>Iceland</v>
          </cell>
          <cell r="D504">
            <v>0</v>
          </cell>
          <cell r="E504">
            <v>4</v>
          </cell>
          <cell r="F504" t="str">
            <v>Euro</v>
          </cell>
          <cell r="G504">
            <v>1</v>
          </cell>
          <cell r="H504" t="str">
            <v>eme</v>
          </cell>
          <cell r="I504">
            <v>4</v>
          </cell>
          <cell r="J504" t="str">
            <v>high</v>
          </cell>
          <cell r="K504" t="str">
            <v>males</v>
          </cell>
          <cell r="L504" t="str">
            <v>1995-2000</v>
          </cell>
          <cell r="M504">
            <v>4.835</v>
          </cell>
          <cell r="N504">
            <v>7.2999999999999995E-2</v>
          </cell>
          <cell r="O504">
            <v>1.4999999999999999E-2</v>
          </cell>
          <cell r="P504">
            <v>0.129</v>
          </cell>
          <cell r="Q504">
            <v>0.15899999999999997</v>
          </cell>
          <cell r="R504">
            <v>0.45800000000000002</v>
          </cell>
          <cell r="S504">
            <v>0.76200000000000001</v>
          </cell>
          <cell r="T504">
            <v>3.2389999999999994</v>
          </cell>
        </row>
        <row r="505">
          <cell r="A505">
            <v>77</v>
          </cell>
          <cell r="B505">
            <v>356</v>
          </cell>
          <cell r="C505" t="str">
            <v>India</v>
          </cell>
          <cell r="D505">
            <v>0</v>
          </cell>
          <cell r="E505">
            <v>5</v>
          </cell>
          <cell r="F505" t="str">
            <v>Searo</v>
          </cell>
          <cell r="G505">
            <v>3</v>
          </cell>
          <cell r="H505" t="str">
            <v>ind</v>
          </cell>
          <cell r="I505">
            <v>6</v>
          </cell>
          <cell r="J505" t="str">
            <v>ind</v>
          </cell>
          <cell r="K505" t="str">
            <v>males</v>
          </cell>
          <cell r="L505" t="str">
            <v>1995-2000</v>
          </cell>
          <cell r="M505">
            <v>22187.062000000002</v>
          </cell>
          <cell r="N505">
            <v>5478.2280000000001</v>
          </cell>
          <cell r="O505">
            <v>1113.32</v>
          </cell>
          <cell r="P505">
            <v>1067.7570000000001</v>
          </cell>
          <cell r="Q505">
            <v>1734.4160000000002</v>
          </cell>
          <cell r="R505">
            <v>3276.8140000000003</v>
          </cell>
          <cell r="S505">
            <v>3657.2089999999998</v>
          </cell>
          <cell r="T505">
            <v>5859.3179999999993</v>
          </cell>
        </row>
        <row r="506">
          <cell r="A506">
            <v>92</v>
          </cell>
          <cell r="B506">
            <v>360</v>
          </cell>
          <cell r="C506" t="str">
            <v>Indonesia</v>
          </cell>
          <cell r="D506">
            <v>0</v>
          </cell>
          <cell r="E506">
            <v>5</v>
          </cell>
          <cell r="F506" t="str">
            <v>Searo</v>
          </cell>
          <cell r="G506">
            <v>5</v>
          </cell>
          <cell r="H506" t="str">
            <v>oai</v>
          </cell>
          <cell r="I506">
            <v>1</v>
          </cell>
          <cell r="J506" t="str">
            <v>low and middle</v>
          </cell>
          <cell r="K506" t="str">
            <v>males</v>
          </cell>
          <cell r="L506" t="str">
            <v>1995-2000</v>
          </cell>
          <cell r="M506">
            <v>4129.1329999999998</v>
          </cell>
          <cell r="N506">
            <v>828.62300000000005</v>
          </cell>
          <cell r="O506">
            <v>122.06200000000001</v>
          </cell>
          <cell r="P506">
            <v>340.83100000000002</v>
          </cell>
          <cell r="Q506">
            <v>385.61900000000003</v>
          </cell>
          <cell r="R506">
            <v>634.63599999999997</v>
          </cell>
          <cell r="S506">
            <v>699.84199999999998</v>
          </cell>
          <cell r="T506">
            <v>1117.52</v>
          </cell>
        </row>
        <row r="507">
          <cell r="A507">
            <v>78</v>
          </cell>
          <cell r="B507">
            <v>364</v>
          </cell>
          <cell r="C507" t="str">
            <v>Iran (Islamic Republic of)</v>
          </cell>
          <cell r="D507">
            <v>0</v>
          </cell>
          <cell r="E507">
            <v>3</v>
          </cell>
          <cell r="F507" t="str">
            <v>Emro</v>
          </cell>
          <cell r="G507">
            <v>8</v>
          </cell>
          <cell r="H507" t="str">
            <v>mec</v>
          </cell>
          <cell r="I507">
            <v>1</v>
          </cell>
          <cell r="J507" t="str">
            <v>low and middle</v>
          </cell>
          <cell r="K507" t="str">
            <v>males</v>
          </cell>
          <cell r="L507" t="str">
            <v>1995-2000</v>
          </cell>
          <cell r="M507">
            <v>934.12199999999996</v>
          </cell>
          <cell r="N507">
            <v>203.98400000000001</v>
          </cell>
          <cell r="O507">
            <v>44.128</v>
          </cell>
          <cell r="P507">
            <v>58.888000000000005</v>
          </cell>
          <cell r="Q507">
            <v>57.408999999999999</v>
          </cell>
          <cell r="R507">
            <v>110.202</v>
          </cell>
          <cell r="S507">
            <v>166.50299999999999</v>
          </cell>
          <cell r="T507">
            <v>293.00799999999998</v>
          </cell>
        </row>
        <row r="508">
          <cell r="A508">
            <v>107</v>
          </cell>
          <cell r="B508">
            <v>368</v>
          </cell>
          <cell r="C508" t="str">
            <v>Iraq</v>
          </cell>
          <cell r="D508">
            <v>0</v>
          </cell>
          <cell r="E508">
            <v>3</v>
          </cell>
          <cell r="F508" t="str">
            <v>Emro</v>
          </cell>
          <cell r="G508">
            <v>8</v>
          </cell>
          <cell r="H508" t="str">
            <v>mec</v>
          </cell>
          <cell r="I508">
            <v>1</v>
          </cell>
          <cell r="J508" t="str">
            <v>low and middle</v>
          </cell>
          <cell r="K508" t="str">
            <v>males</v>
          </cell>
          <cell r="L508" t="str">
            <v>1995-2000</v>
          </cell>
          <cell r="M508">
            <v>486.62700000000001</v>
          </cell>
          <cell r="N508">
            <v>231.99299999999999</v>
          </cell>
          <cell r="O508">
            <v>16.920000000000002</v>
          </cell>
          <cell r="P508">
            <v>29.504999999999999</v>
          </cell>
          <cell r="Q508">
            <v>33.937000000000005</v>
          </cell>
          <cell r="R508">
            <v>55.865000000000002</v>
          </cell>
          <cell r="S508">
            <v>48.921000000000006</v>
          </cell>
          <cell r="T508">
            <v>69.48599999999999</v>
          </cell>
        </row>
        <row r="509">
          <cell r="A509">
            <v>136</v>
          </cell>
          <cell r="B509">
            <v>372</v>
          </cell>
          <cell r="C509" t="str">
            <v>Ireland</v>
          </cell>
          <cell r="D509">
            <v>0</v>
          </cell>
          <cell r="E509">
            <v>4</v>
          </cell>
          <cell r="F509" t="str">
            <v>Euro</v>
          </cell>
          <cell r="G509">
            <v>1</v>
          </cell>
          <cell r="H509" t="str">
            <v>eme</v>
          </cell>
          <cell r="I509">
            <v>4</v>
          </cell>
          <cell r="J509" t="str">
            <v>high</v>
          </cell>
          <cell r="K509" t="str">
            <v>males</v>
          </cell>
          <cell r="L509" t="str">
            <v>1995-2000</v>
          </cell>
          <cell r="M509">
            <v>81.896000000000001</v>
          </cell>
          <cell r="N509">
            <v>1.2789999999999999</v>
          </cell>
          <cell r="O509">
            <v>0.28200000000000003</v>
          </cell>
          <cell r="P509">
            <v>1.7609999999999999</v>
          </cell>
          <cell r="Q509">
            <v>2.379</v>
          </cell>
          <cell r="R509">
            <v>8.5240000000000009</v>
          </cell>
          <cell r="S509">
            <v>15.142999999999999</v>
          </cell>
          <cell r="T509">
            <v>52.527999999999992</v>
          </cell>
        </row>
        <row r="510">
          <cell r="A510">
            <v>108</v>
          </cell>
          <cell r="B510">
            <v>376</v>
          </cell>
          <cell r="C510" t="str">
            <v>Israel</v>
          </cell>
          <cell r="D510">
            <v>0</v>
          </cell>
          <cell r="E510">
            <v>4</v>
          </cell>
          <cell r="F510" t="str">
            <v>Euro</v>
          </cell>
          <cell r="G510">
            <v>8</v>
          </cell>
          <cell r="H510" t="str">
            <v>mec</v>
          </cell>
          <cell r="I510">
            <v>4</v>
          </cell>
          <cell r="J510" t="str">
            <v>high</v>
          </cell>
          <cell r="K510" t="str">
            <v>males</v>
          </cell>
          <cell r="L510" t="str">
            <v>1995-2000</v>
          </cell>
          <cell r="M510">
            <v>93.191999999999993</v>
          </cell>
          <cell r="N510">
            <v>3.4049999999999998</v>
          </cell>
          <cell r="O510">
            <v>0.54900000000000004</v>
          </cell>
          <cell r="P510">
            <v>2.4180000000000001</v>
          </cell>
          <cell r="Q510">
            <v>3.34</v>
          </cell>
          <cell r="R510">
            <v>9.6980000000000004</v>
          </cell>
          <cell r="S510">
            <v>15.743000000000002</v>
          </cell>
          <cell r="T510">
            <v>58.039000000000001</v>
          </cell>
        </row>
        <row r="511">
          <cell r="A511">
            <v>147</v>
          </cell>
          <cell r="B511">
            <v>380</v>
          </cell>
          <cell r="C511" t="str">
            <v>Italy</v>
          </cell>
          <cell r="D511">
            <v>0</v>
          </cell>
          <cell r="E511">
            <v>4</v>
          </cell>
          <cell r="F511" t="str">
            <v>Euro</v>
          </cell>
          <cell r="G511">
            <v>1</v>
          </cell>
          <cell r="H511" t="str">
            <v>eme</v>
          </cell>
          <cell r="I511">
            <v>4</v>
          </cell>
          <cell r="J511" t="str">
            <v>high</v>
          </cell>
          <cell r="K511" t="str">
            <v>males</v>
          </cell>
          <cell r="L511" t="str">
            <v>1995-2000</v>
          </cell>
          <cell r="M511">
            <v>1536.8530000000001</v>
          </cell>
          <cell r="N511">
            <v>12.03</v>
          </cell>
          <cell r="O511">
            <v>2.7119999999999997</v>
          </cell>
          <cell r="P511">
            <v>23.652000000000001</v>
          </cell>
          <cell r="Q511">
            <v>40.242999999999995</v>
          </cell>
          <cell r="R511">
            <v>147.85</v>
          </cell>
          <cell r="S511">
            <v>296.113</v>
          </cell>
          <cell r="T511">
            <v>1014.2529999999999</v>
          </cell>
        </row>
        <row r="512">
          <cell r="A512">
            <v>51</v>
          </cell>
          <cell r="B512">
            <v>384</v>
          </cell>
          <cell r="C512" t="str">
            <v>Cote d'Ivoire</v>
          </cell>
          <cell r="D512">
            <v>0</v>
          </cell>
          <cell r="E512">
            <v>1</v>
          </cell>
          <cell r="F512" t="str">
            <v>Afro</v>
          </cell>
          <cell r="G512">
            <v>6</v>
          </cell>
          <cell r="H512" t="str">
            <v>ssa</v>
          </cell>
          <cell r="I512">
            <v>1</v>
          </cell>
          <cell r="J512" t="str">
            <v>low and middle</v>
          </cell>
          <cell r="K512" t="str">
            <v>males</v>
          </cell>
          <cell r="L512" t="str">
            <v>1995-2000</v>
          </cell>
          <cell r="M512">
            <v>603.27800000000002</v>
          </cell>
          <cell r="N512">
            <v>198.018</v>
          </cell>
          <cell r="O512">
            <v>51.65</v>
          </cell>
          <cell r="P512">
            <v>62.95</v>
          </cell>
          <cell r="Q512">
            <v>97.549000000000007</v>
          </cell>
          <cell r="R512">
            <v>89.245999999999995</v>
          </cell>
          <cell r="S512">
            <v>47.768000000000001</v>
          </cell>
          <cell r="T512">
            <v>56.096999999999987</v>
          </cell>
        </row>
        <row r="513">
          <cell r="A513">
            <v>170</v>
          </cell>
          <cell r="B513">
            <v>388</v>
          </cell>
          <cell r="C513" t="str">
            <v>Jamaica</v>
          </cell>
          <cell r="D513">
            <v>0</v>
          </cell>
          <cell r="E513">
            <v>2</v>
          </cell>
          <cell r="F513" t="str">
            <v>Amro</v>
          </cell>
          <cell r="G513">
            <v>7</v>
          </cell>
          <cell r="H513" t="str">
            <v>lac</v>
          </cell>
          <cell r="I513">
            <v>1</v>
          </cell>
          <cell r="J513" t="str">
            <v>low and middle</v>
          </cell>
          <cell r="K513" t="str">
            <v>males</v>
          </cell>
          <cell r="L513" t="str">
            <v>1995-2000</v>
          </cell>
          <cell r="M513">
            <v>38.832999999999998</v>
          </cell>
          <cell r="N513">
            <v>4.1109999999999998</v>
          </cell>
          <cell r="O513">
            <v>0.628</v>
          </cell>
          <cell r="P513">
            <v>1.6360000000000001</v>
          </cell>
          <cell r="Q513">
            <v>2.1559999999999997</v>
          </cell>
          <cell r="R513">
            <v>3.9290000000000003</v>
          </cell>
          <cell r="S513">
            <v>5.3540000000000001</v>
          </cell>
          <cell r="T513">
            <v>21.019000000000002</v>
          </cell>
        </row>
        <row r="514">
          <cell r="A514">
            <v>69</v>
          </cell>
          <cell r="B514">
            <v>392</v>
          </cell>
          <cell r="C514" t="str">
            <v>Japan</v>
          </cell>
          <cell r="D514">
            <v>0</v>
          </cell>
          <cell r="E514">
            <v>6</v>
          </cell>
          <cell r="F514" t="str">
            <v>Wpro</v>
          </cell>
          <cell r="G514">
            <v>1</v>
          </cell>
          <cell r="H514" t="str">
            <v>eme</v>
          </cell>
          <cell r="I514">
            <v>4</v>
          </cell>
          <cell r="J514" t="str">
            <v>high</v>
          </cell>
          <cell r="K514" t="str">
            <v>males</v>
          </cell>
          <cell r="L514" t="str">
            <v>1995-2000</v>
          </cell>
          <cell r="M514">
            <v>2653.0529999999999</v>
          </cell>
          <cell r="N514">
            <v>20.882999999999999</v>
          </cell>
          <cell r="O514">
            <v>6.1690000000000005</v>
          </cell>
          <cell r="P514">
            <v>42.644000000000005</v>
          </cell>
          <cell r="Q514">
            <v>76.146999999999991</v>
          </cell>
          <cell r="R514">
            <v>344.07899999999995</v>
          </cell>
          <cell r="S514">
            <v>543.125</v>
          </cell>
          <cell r="T514">
            <v>1620.0060000000001</v>
          </cell>
        </row>
        <row r="515">
          <cell r="A515">
            <v>79</v>
          </cell>
          <cell r="B515">
            <v>398</v>
          </cell>
          <cell r="C515" t="str">
            <v>Kazakhstan</v>
          </cell>
          <cell r="D515">
            <v>0</v>
          </cell>
          <cell r="E515">
            <v>4</v>
          </cell>
          <cell r="F515" t="str">
            <v>Euro</v>
          </cell>
          <cell r="G515">
            <v>8</v>
          </cell>
          <cell r="H515" t="str">
            <v>mec</v>
          </cell>
          <cell r="I515">
            <v>1</v>
          </cell>
          <cell r="J515" t="str">
            <v>low and middle</v>
          </cell>
          <cell r="K515" t="str">
            <v>males</v>
          </cell>
          <cell r="L515" t="str">
            <v>1995-2000</v>
          </cell>
          <cell r="M515">
            <v>374.24799999999999</v>
          </cell>
          <cell r="N515">
            <v>36.341999999999999</v>
          </cell>
          <cell r="O515">
            <v>6.4550000000000001</v>
          </cell>
          <cell r="P515">
            <v>23.403999999999996</v>
          </cell>
          <cell r="Q515">
            <v>47.402000000000001</v>
          </cell>
          <cell r="R515">
            <v>80.176999999999992</v>
          </cell>
          <cell r="S515">
            <v>84.65100000000001</v>
          </cell>
          <cell r="T515">
            <v>95.817000000000007</v>
          </cell>
        </row>
        <row r="516">
          <cell r="A516">
            <v>109</v>
          </cell>
          <cell r="B516">
            <v>400</v>
          </cell>
          <cell r="C516" t="str">
            <v>Jordan</v>
          </cell>
          <cell r="D516">
            <v>0</v>
          </cell>
          <cell r="E516">
            <v>3</v>
          </cell>
          <cell r="F516" t="str">
            <v>Emro</v>
          </cell>
          <cell r="G516">
            <v>8</v>
          </cell>
          <cell r="H516" t="str">
            <v>mec</v>
          </cell>
          <cell r="I516">
            <v>1</v>
          </cell>
          <cell r="J516" t="str">
            <v>low and middle</v>
          </cell>
          <cell r="K516" t="str">
            <v>males</v>
          </cell>
          <cell r="L516" t="str">
            <v>1995-2000</v>
          </cell>
          <cell r="M516">
            <v>77.959999999999994</v>
          </cell>
          <cell r="N516">
            <v>17.471</v>
          </cell>
          <cell r="O516">
            <v>2.306</v>
          </cell>
          <cell r="P516">
            <v>6.0609999999999999</v>
          </cell>
          <cell r="Q516">
            <v>6.3379999999999992</v>
          </cell>
          <cell r="R516">
            <v>10.687000000000001</v>
          </cell>
          <cell r="S516">
            <v>11.832000000000001</v>
          </cell>
          <cell r="T516">
            <v>23.265000000000001</v>
          </cell>
        </row>
        <row r="517">
          <cell r="A517">
            <v>12</v>
          </cell>
          <cell r="B517">
            <v>404</v>
          </cell>
          <cell r="C517" t="str">
            <v>Kenya</v>
          </cell>
          <cell r="D517">
            <v>0</v>
          </cell>
          <cell r="E517">
            <v>1</v>
          </cell>
          <cell r="F517" t="str">
            <v>Afro</v>
          </cell>
          <cell r="G517">
            <v>6</v>
          </cell>
          <cell r="H517" t="str">
            <v>ssa</v>
          </cell>
          <cell r="I517">
            <v>1</v>
          </cell>
          <cell r="J517" t="str">
            <v>low and middle</v>
          </cell>
          <cell r="K517" t="str">
            <v>males</v>
          </cell>
          <cell r="L517" t="str">
            <v>1995-2000</v>
          </cell>
          <cell r="M517">
            <v>891.14200000000005</v>
          </cell>
          <cell r="N517">
            <v>270.94</v>
          </cell>
          <cell r="O517">
            <v>72.126999999999995</v>
          </cell>
          <cell r="P517">
            <v>93.817000000000007</v>
          </cell>
          <cell r="Q517">
            <v>153.964</v>
          </cell>
          <cell r="R517">
            <v>125.41200000000001</v>
          </cell>
          <cell r="S517">
            <v>66.102999999999994</v>
          </cell>
          <cell r="T517">
            <v>108.779</v>
          </cell>
        </row>
        <row r="518">
          <cell r="A518">
            <v>68</v>
          </cell>
          <cell r="B518">
            <v>408</v>
          </cell>
          <cell r="C518" t="str">
            <v>Dem. People's Rep. of Korea</v>
          </cell>
          <cell r="D518">
            <v>0</v>
          </cell>
          <cell r="E518">
            <v>5</v>
          </cell>
          <cell r="F518" t="str">
            <v>Searo</v>
          </cell>
          <cell r="G518">
            <v>5</v>
          </cell>
          <cell r="H518" t="str">
            <v>oai</v>
          </cell>
          <cell r="I518">
            <v>1</v>
          </cell>
          <cell r="J518" t="str">
            <v>low and middle</v>
          </cell>
          <cell r="K518" t="str">
            <v>males</v>
          </cell>
          <cell r="L518" t="str">
            <v>1995-2000</v>
          </cell>
          <cell r="M518">
            <v>321.94400000000002</v>
          </cell>
          <cell r="N518">
            <v>33.220999999999997</v>
          </cell>
          <cell r="O518">
            <v>3.8479999999999999</v>
          </cell>
          <cell r="P518">
            <v>15.618</v>
          </cell>
          <cell r="Q518">
            <v>31.243000000000002</v>
          </cell>
          <cell r="R518">
            <v>70.558000000000007</v>
          </cell>
          <cell r="S518">
            <v>74.698000000000008</v>
          </cell>
          <cell r="T518">
            <v>92.75800000000001</v>
          </cell>
        </row>
        <row r="519">
          <cell r="A519">
            <v>72</v>
          </cell>
          <cell r="B519">
            <v>410</v>
          </cell>
          <cell r="C519" t="str">
            <v>Republic of Korea</v>
          </cell>
          <cell r="D519">
            <v>0</v>
          </cell>
          <cell r="E519">
            <v>6</v>
          </cell>
          <cell r="F519" t="str">
            <v>Wpro</v>
          </cell>
          <cell r="G519">
            <v>5</v>
          </cell>
          <cell r="H519" t="str">
            <v>oai</v>
          </cell>
          <cell r="I519">
            <v>4</v>
          </cell>
          <cell r="J519" t="str">
            <v>high</v>
          </cell>
          <cell r="K519" t="str">
            <v>males</v>
          </cell>
          <cell r="L519" t="str">
            <v>1995-2000</v>
          </cell>
          <cell r="M519">
            <v>801.59299999999996</v>
          </cell>
          <cell r="N519">
            <v>25.486999999999998</v>
          </cell>
          <cell r="O519">
            <v>7.92</v>
          </cell>
          <cell r="P519">
            <v>36.790999999999997</v>
          </cell>
          <cell r="Q519">
            <v>83.784999999999997</v>
          </cell>
          <cell r="R519">
            <v>182.774</v>
          </cell>
          <cell r="S519">
            <v>192.209</v>
          </cell>
          <cell r="T519">
            <v>272.62699999999995</v>
          </cell>
        </row>
        <row r="520">
          <cell r="A520">
            <v>110</v>
          </cell>
          <cell r="B520">
            <v>414</v>
          </cell>
          <cell r="C520" t="str">
            <v>Kuwait</v>
          </cell>
          <cell r="D520">
            <v>0</v>
          </cell>
          <cell r="E520">
            <v>3</v>
          </cell>
          <cell r="F520" t="str">
            <v>Emro</v>
          </cell>
          <cell r="G520">
            <v>8</v>
          </cell>
          <cell r="H520" t="str">
            <v>mec</v>
          </cell>
          <cell r="I520">
            <v>4</v>
          </cell>
          <cell r="J520" t="str">
            <v>high</v>
          </cell>
          <cell r="K520" t="str">
            <v>males</v>
          </cell>
          <cell r="L520" t="str">
            <v>1995-2000</v>
          </cell>
          <cell r="M520">
            <v>12.31</v>
          </cell>
          <cell r="N520">
            <v>1.704</v>
          </cell>
          <cell r="O520">
            <v>0.36699999999999999</v>
          </cell>
          <cell r="P520">
            <v>0.66100000000000003</v>
          </cell>
          <cell r="Q520">
            <v>1.07</v>
          </cell>
          <cell r="R520">
            <v>2.5640000000000001</v>
          </cell>
          <cell r="S520">
            <v>2.3140000000000001</v>
          </cell>
          <cell r="T520">
            <v>3.63</v>
          </cell>
        </row>
        <row r="521">
          <cell r="A521">
            <v>80</v>
          </cell>
          <cell r="B521">
            <v>417</v>
          </cell>
          <cell r="C521" t="str">
            <v>Kyrgyzstan</v>
          </cell>
          <cell r="D521">
            <v>0</v>
          </cell>
          <cell r="E521">
            <v>4</v>
          </cell>
          <cell r="F521" t="str">
            <v>Euro</v>
          </cell>
          <cell r="G521">
            <v>8</v>
          </cell>
          <cell r="H521" t="str">
            <v>mec</v>
          </cell>
          <cell r="I521">
            <v>1</v>
          </cell>
          <cell r="J521" t="str">
            <v>low and middle</v>
          </cell>
          <cell r="K521" t="str">
            <v>males</v>
          </cell>
          <cell r="L521" t="str">
            <v>1995-2000</v>
          </cell>
          <cell r="M521">
            <v>92.424000000000007</v>
          </cell>
          <cell r="N521">
            <v>16.739000000000001</v>
          </cell>
          <cell r="O521">
            <v>2.21</v>
          </cell>
          <cell r="P521">
            <v>6.12</v>
          </cell>
          <cell r="Q521">
            <v>11.673</v>
          </cell>
          <cell r="R521">
            <v>14.471999999999998</v>
          </cell>
          <cell r="S521">
            <v>17.609000000000002</v>
          </cell>
          <cell r="T521">
            <v>23.601000000000003</v>
          </cell>
        </row>
        <row r="522">
          <cell r="A522">
            <v>93</v>
          </cell>
          <cell r="B522">
            <v>418</v>
          </cell>
          <cell r="C522" t="str">
            <v>Lao People's Dem. Republic</v>
          </cell>
          <cell r="D522">
            <v>0</v>
          </cell>
          <cell r="E522">
            <v>6</v>
          </cell>
          <cell r="F522" t="str">
            <v>Wpro</v>
          </cell>
          <cell r="G522">
            <v>5</v>
          </cell>
          <cell r="H522" t="str">
            <v>oai</v>
          </cell>
          <cell r="I522">
            <v>1</v>
          </cell>
          <cell r="J522" t="str">
            <v>low and middle</v>
          </cell>
          <cell r="K522" t="str">
            <v>males</v>
          </cell>
          <cell r="L522" t="str">
            <v>1995-2000</v>
          </cell>
          <cell r="M522">
            <v>179.63900000000001</v>
          </cell>
          <cell r="N522">
            <v>81.674000000000007</v>
          </cell>
          <cell r="O522">
            <v>14.610999999999999</v>
          </cell>
          <cell r="P522">
            <v>17.042999999999999</v>
          </cell>
          <cell r="Q522">
            <v>15.351000000000003</v>
          </cell>
          <cell r="R522">
            <v>17.038999999999998</v>
          </cell>
          <cell r="S522">
            <v>13.867000000000001</v>
          </cell>
          <cell r="T522">
            <v>20.054000000000002</v>
          </cell>
        </row>
        <row r="523">
          <cell r="A523">
            <v>111</v>
          </cell>
          <cell r="B523">
            <v>422</v>
          </cell>
          <cell r="C523" t="str">
            <v>Lebanon</v>
          </cell>
          <cell r="D523">
            <v>0</v>
          </cell>
          <cell r="E523">
            <v>3</v>
          </cell>
          <cell r="F523" t="str">
            <v>Emro</v>
          </cell>
          <cell r="G523">
            <v>8</v>
          </cell>
          <cell r="H523" t="str">
            <v>mec</v>
          </cell>
          <cell r="I523">
            <v>1</v>
          </cell>
          <cell r="J523" t="str">
            <v>low and middle</v>
          </cell>
          <cell r="K523" t="str">
            <v>males</v>
          </cell>
          <cell r="L523" t="str">
            <v>1995-2000</v>
          </cell>
          <cell r="M523">
            <v>52.682000000000002</v>
          </cell>
          <cell r="N523">
            <v>7.7080000000000002</v>
          </cell>
          <cell r="O523">
            <v>1.073</v>
          </cell>
          <cell r="P523">
            <v>3.1970000000000001</v>
          </cell>
          <cell r="Q523">
            <v>3.3039999999999998</v>
          </cell>
          <cell r="R523">
            <v>6.0990000000000002</v>
          </cell>
          <cell r="S523">
            <v>10.262</v>
          </cell>
          <cell r="T523">
            <v>21.039000000000001</v>
          </cell>
        </row>
        <row r="524">
          <cell r="A524">
            <v>43</v>
          </cell>
          <cell r="B524">
            <v>426</v>
          </cell>
          <cell r="C524" t="str">
            <v>Lesotho</v>
          </cell>
          <cell r="D524">
            <v>0</v>
          </cell>
          <cell r="E524">
            <v>1</v>
          </cell>
          <cell r="F524" t="str">
            <v>Afro</v>
          </cell>
          <cell r="G524">
            <v>6</v>
          </cell>
          <cell r="H524" t="str">
            <v>ssa</v>
          </cell>
          <cell r="I524">
            <v>1</v>
          </cell>
          <cell r="J524" t="str">
            <v>low and middle</v>
          </cell>
          <cell r="K524" t="str">
            <v>males</v>
          </cell>
          <cell r="L524" t="str">
            <v>1995-2000</v>
          </cell>
          <cell r="M524">
            <v>62.162999999999997</v>
          </cell>
          <cell r="N524">
            <v>24.108000000000001</v>
          </cell>
          <cell r="O524">
            <v>2.9550000000000001</v>
          </cell>
          <cell r="P524">
            <v>3.9939999999999998</v>
          </cell>
          <cell r="Q524">
            <v>6.9850000000000003</v>
          </cell>
          <cell r="R524">
            <v>8.2429999999999986</v>
          </cell>
          <cell r="S524">
            <v>5.9879999999999995</v>
          </cell>
          <cell r="T524">
            <v>9.89</v>
          </cell>
        </row>
        <row r="525">
          <cell r="A525">
            <v>137</v>
          </cell>
          <cell r="B525">
            <v>428</v>
          </cell>
          <cell r="C525" t="str">
            <v>Latvia</v>
          </cell>
          <cell r="D525">
            <v>0</v>
          </cell>
          <cell r="E525">
            <v>4</v>
          </cell>
          <cell r="F525" t="str">
            <v>Euro</v>
          </cell>
          <cell r="G525">
            <v>2</v>
          </cell>
          <cell r="H525" t="str">
            <v>fse</v>
          </cell>
          <cell r="I525">
            <v>1</v>
          </cell>
          <cell r="J525" t="str">
            <v>low and middle</v>
          </cell>
          <cell r="K525" t="str">
            <v>males</v>
          </cell>
          <cell r="L525" t="str">
            <v>1995-2000</v>
          </cell>
          <cell r="M525">
            <v>84.817999999999998</v>
          </cell>
          <cell r="N525">
            <v>1.8049999999999999</v>
          </cell>
          <cell r="O525">
            <v>0.874</v>
          </cell>
          <cell r="P525">
            <v>3.4160000000000004</v>
          </cell>
          <cell r="Q525">
            <v>7.89</v>
          </cell>
          <cell r="R525">
            <v>18.288</v>
          </cell>
          <cell r="S525">
            <v>21.247999999999998</v>
          </cell>
          <cell r="T525">
            <v>31.296999999999997</v>
          </cell>
        </row>
        <row r="526">
          <cell r="A526">
            <v>56</v>
          </cell>
          <cell r="B526">
            <v>430</v>
          </cell>
          <cell r="C526" t="str">
            <v>Liberia</v>
          </cell>
          <cell r="D526">
            <v>0</v>
          </cell>
          <cell r="E526">
            <v>1</v>
          </cell>
          <cell r="F526" t="str">
            <v>Afro</v>
          </cell>
          <cell r="G526">
            <v>6</v>
          </cell>
          <cell r="H526" t="str">
            <v>ssa</v>
          </cell>
          <cell r="I526">
            <v>1</v>
          </cell>
          <cell r="J526" t="str">
            <v>low and middle</v>
          </cell>
          <cell r="K526" t="str">
            <v>males</v>
          </cell>
          <cell r="L526" t="str">
            <v>1995-2000</v>
          </cell>
          <cell r="M526">
            <v>112.459</v>
          </cell>
          <cell r="N526">
            <v>53.171999999999997</v>
          </cell>
          <cell r="O526">
            <v>8.5210000000000008</v>
          </cell>
          <cell r="P526">
            <v>10.428000000000001</v>
          </cell>
          <cell r="Q526">
            <v>9.6069999999999993</v>
          </cell>
          <cell r="R526">
            <v>12.167999999999999</v>
          </cell>
          <cell r="S526">
            <v>8.5779999999999994</v>
          </cell>
          <cell r="T526">
            <v>9.9849999999999994</v>
          </cell>
        </row>
        <row r="527">
          <cell r="A527">
            <v>36</v>
          </cell>
          <cell r="B527">
            <v>434</v>
          </cell>
          <cell r="C527" t="str">
            <v>Libyan Arab Jamahiriya</v>
          </cell>
          <cell r="D527">
            <v>0</v>
          </cell>
          <cell r="E527">
            <v>3</v>
          </cell>
          <cell r="F527" t="str">
            <v>Emro</v>
          </cell>
          <cell r="G527">
            <v>8</v>
          </cell>
          <cell r="H527" t="str">
            <v>mec</v>
          </cell>
          <cell r="I527">
            <v>1</v>
          </cell>
          <cell r="J527" t="str">
            <v>low and middle</v>
          </cell>
          <cell r="K527" t="str">
            <v>males</v>
          </cell>
          <cell r="L527" t="str">
            <v>1995-2000</v>
          </cell>
          <cell r="M527">
            <v>71.721000000000004</v>
          </cell>
          <cell r="N527">
            <v>12.58</v>
          </cell>
          <cell r="O527">
            <v>1.387</v>
          </cell>
          <cell r="P527">
            <v>3.6760000000000002</v>
          </cell>
          <cell r="Q527">
            <v>4.984</v>
          </cell>
          <cell r="R527">
            <v>14.525</v>
          </cell>
          <cell r="S527">
            <v>16.033000000000001</v>
          </cell>
          <cell r="T527">
            <v>18.536000000000001</v>
          </cell>
        </row>
        <row r="528">
          <cell r="A528">
            <v>138</v>
          </cell>
          <cell r="B528">
            <v>440</v>
          </cell>
          <cell r="C528" t="str">
            <v>Lithuania</v>
          </cell>
          <cell r="D528">
            <v>0</v>
          </cell>
          <cell r="E528">
            <v>4</v>
          </cell>
          <cell r="F528" t="str">
            <v>Euro</v>
          </cell>
          <cell r="G528">
            <v>2</v>
          </cell>
          <cell r="H528" t="str">
            <v>fse</v>
          </cell>
          <cell r="I528">
            <v>1</v>
          </cell>
          <cell r="J528" t="str">
            <v>low and middle</v>
          </cell>
          <cell r="K528" t="str">
            <v>males</v>
          </cell>
          <cell r="L528" t="str">
            <v>1995-2000</v>
          </cell>
          <cell r="M528">
            <v>116.166</v>
          </cell>
          <cell r="N528">
            <v>2.9630000000000001</v>
          </cell>
          <cell r="O528">
            <v>0.91300000000000003</v>
          </cell>
          <cell r="P528">
            <v>4.6340000000000003</v>
          </cell>
          <cell r="Q528">
            <v>12.2</v>
          </cell>
          <cell r="R528">
            <v>23.562000000000001</v>
          </cell>
          <cell r="S528">
            <v>26.45</v>
          </cell>
          <cell r="T528">
            <v>45.443999999999996</v>
          </cell>
        </row>
        <row r="529">
          <cell r="A529">
            <v>159</v>
          </cell>
          <cell r="B529">
            <v>442</v>
          </cell>
          <cell r="C529" t="str">
            <v>Luxembourg</v>
          </cell>
          <cell r="D529">
            <v>0</v>
          </cell>
          <cell r="E529">
            <v>4</v>
          </cell>
          <cell r="F529" t="str">
            <v>Euro</v>
          </cell>
          <cell r="G529">
            <v>1</v>
          </cell>
          <cell r="H529" t="str">
            <v>eme</v>
          </cell>
          <cell r="I529">
            <v>4</v>
          </cell>
          <cell r="J529" t="str">
            <v>high</v>
          </cell>
          <cell r="K529" t="str">
            <v>males</v>
          </cell>
          <cell r="L529" t="str">
            <v>1995-2000</v>
          </cell>
          <cell r="M529">
            <v>10.154999999999999</v>
          </cell>
          <cell r="N529">
            <v>0.11799999999999999</v>
          </cell>
          <cell r="O529">
            <v>2.4E-2</v>
          </cell>
          <cell r="P529">
            <v>0.19500000000000001</v>
          </cell>
          <cell r="Q529">
            <v>0.34199999999999997</v>
          </cell>
          <cell r="R529">
            <v>1.323</v>
          </cell>
          <cell r="S529">
            <v>2.1219999999999999</v>
          </cell>
          <cell r="T529">
            <v>6.0309999999999997</v>
          </cell>
        </row>
        <row r="530">
          <cell r="A530">
            <v>70</v>
          </cell>
          <cell r="B530">
            <v>446</v>
          </cell>
          <cell r="C530" t="str">
            <v>Macau</v>
          </cell>
          <cell r="G530">
            <v>5</v>
          </cell>
          <cell r="H530" t="str">
            <v>oai</v>
          </cell>
          <cell r="I530">
            <v>4</v>
          </cell>
          <cell r="J530" t="str">
            <v>high</v>
          </cell>
          <cell r="K530" t="str">
            <v>males</v>
          </cell>
          <cell r="L530" t="str">
            <v>1995-2000</v>
          </cell>
          <cell r="M530">
            <v>5.3079999999999998</v>
          </cell>
          <cell r="N530">
            <v>0.186</v>
          </cell>
          <cell r="O530">
            <v>3.3000000000000002E-2</v>
          </cell>
          <cell r="P530">
            <v>0.10400000000000001</v>
          </cell>
          <cell r="Q530">
            <v>0.27900000000000003</v>
          </cell>
          <cell r="R530">
            <v>0.75600000000000001</v>
          </cell>
          <cell r="S530">
            <v>0.96499999999999997</v>
          </cell>
          <cell r="T530">
            <v>2.9849999999999999</v>
          </cell>
        </row>
        <row r="531">
          <cell r="A531">
            <v>13</v>
          </cell>
          <cell r="B531">
            <v>450</v>
          </cell>
          <cell r="C531" t="str">
            <v>Madagascar</v>
          </cell>
          <cell r="D531">
            <v>0</v>
          </cell>
          <cell r="E531">
            <v>1</v>
          </cell>
          <cell r="F531" t="str">
            <v>Afro</v>
          </cell>
          <cell r="G531">
            <v>6</v>
          </cell>
          <cell r="H531" t="str">
            <v>ssa</v>
          </cell>
          <cell r="I531">
            <v>1</v>
          </cell>
          <cell r="J531" t="str">
            <v>low and middle</v>
          </cell>
          <cell r="K531" t="str">
            <v>males</v>
          </cell>
          <cell r="L531" t="str">
            <v>1995-2000</v>
          </cell>
          <cell r="M531">
            <v>419.9</v>
          </cell>
          <cell r="N531">
            <v>185.94200000000001</v>
          </cell>
          <cell r="O531">
            <v>20.207999999999998</v>
          </cell>
          <cell r="P531">
            <v>36.521999999999998</v>
          </cell>
          <cell r="Q531">
            <v>36.405000000000001</v>
          </cell>
          <cell r="R531">
            <v>41.244</v>
          </cell>
          <cell r="S531">
            <v>36.069000000000003</v>
          </cell>
          <cell r="T531">
            <v>63.51</v>
          </cell>
        </row>
        <row r="532">
          <cell r="A532">
            <v>14</v>
          </cell>
          <cell r="B532">
            <v>454</v>
          </cell>
          <cell r="C532" t="str">
            <v>Malawi</v>
          </cell>
          <cell r="D532">
            <v>0</v>
          </cell>
          <cell r="E532">
            <v>1</v>
          </cell>
          <cell r="F532" t="str">
            <v>Afro</v>
          </cell>
          <cell r="G532">
            <v>6</v>
          </cell>
          <cell r="H532" t="str">
            <v>ssa</v>
          </cell>
          <cell r="I532">
            <v>1</v>
          </cell>
          <cell r="J532" t="str">
            <v>low and middle</v>
          </cell>
          <cell r="K532" t="str">
            <v>males</v>
          </cell>
          <cell r="L532" t="str">
            <v>1995-2000</v>
          </cell>
          <cell r="M532">
            <v>593.596</v>
          </cell>
          <cell r="N532">
            <v>282.05700000000002</v>
          </cell>
          <cell r="O532">
            <v>57.904000000000003</v>
          </cell>
          <cell r="P532">
            <v>43.439</v>
          </cell>
          <cell r="Q532">
            <v>76.986000000000004</v>
          </cell>
          <cell r="R532">
            <v>66.698000000000008</v>
          </cell>
          <cell r="S532">
            <v>30.614999999999998</v>
          </cell>
          <cell r="T532">
            <v>35.896999999999998</v>
          </cell>
        </row>
        <row r="533">
          <cell r="A533">
            <v>94</v>
          </cell>
          <cell r="B533">
            <v>458</v>
          </cell>
          <cell r="C533" t="str">
            <v>Malaysia</v>
          </cell>
          <cell r="D533">
            <v>0</v>
          </cell>
          <cell r="E533">
            <v>6</v>
          </cell>
          <cell r="F533" t="str">
            <v>Wpro</v>
          </cell>
          <cell r="G533">
            <v>5</v>
          </cell>
          <cell r="H533" t="str">
            <v>oai</v>
          </cell>
          <cell r="I533">
            <v>1</v>
          </cell>
          <cell r="J533" t="str">
            <v>low and middle</v>
          </cell>
          <cell r="K533" t="str">
            <v>males</v>
          </cell>
          <cell r="L533" t="str">
            <v>1995-2000</v>
          </cell>
          <cell r="M533">
            <v>284.79399999999998</v>
          </cell>
          <cell r="N533">
            <v>22.777000000000001</v>
          </cell>
          <cell r="O533">
            <v>5.5430000000000001</v>
          </cell>
          <cell r="P533">
            <v>20.731000000000002</v>
          </cell>
          <cell r="Q533">
            <v>26.9</v>
          </cell>
          <cell r="R533">
            <v>51.597999999999999</v>
          </cell>
          <cell r="S533">
            <v>58.817999999999998</v>
          </cell>
          <cell r="T533">
            <v>98.426999999999992</v>
          </cell>
        </row>
        <row r="534">
          <cell r="A534">
            <v>81</v>
          </cell>
          <cell r="B534">
            <v>462</v>
          </cell>
          <cell r="C534" t="str">
            <v>Maldives</v>
          </cell>
          <cell r="D534">
            <v>0</v>
          </cell>
          <cell r="E534">
            <v>5</v>
          </cell>
          <cell r="F534" t="str">
            <v>Searo</v>
          </cell>
          <cell r="G534">
            <v>5</v>
          </cell>
          <cell r="H534" t="str">
            <v>oai</v>
          </cell>
          <cell r="I534">
            <v>1</v>
          </cell>
          <cell r="J534" t="str">
            <v>low and middle</v>
          </cell>
          <cell r="K534" t="str">
            <v>males</v>
          </cell>
          <cell r="L534" t="str">
            <v>1995-2000</v>
          </cell>
          <cell r="M534">
            <v>4.5709999999999997</v>
          </cell>
          <cell r="N534">
            <v>1.2629999999999999</v>
          </cell>
          <cell r="O534">
            <v>0.16200000000000001</v>
          </cell>
          <cell r="P534">
            <v>0.32799999999999996</v>
          </cell>
          <cell r="Q534">
            <v>0.32100000000000001</v>
          </cell>
          <cell r="R534">
            <v>0.54200000000000004</v>
          </cell>
          <cell r="S534">
            <v>0.72899999999999998</v>
          </cell>
          <cell r="T534">
            <v>1.2259999999999998</v>
          </cell>
        </row>
        <row r="535">
          <cell r="A535">
            <v>57</v>
          </cell>
          <cell r="B535">
            <v>466</v>
          </cell>
          <cell r="C535" t="str">
            <v>Mali</v>
          </cell>
          <cell r="D535">
            <v>0</v>
          </cell>
          <cell r="E535">
            <v>1</v>
          </cell>
          <cell r="F535" t="str">
            <v>Afro</v>
          </cell>
          <cell r="G535">
            <v>6</v>
          </cell>
          <cell r="H535" t="str">
            <v>ssa</v>
          </cell>
          <cell r="I535">
            <v>1</v>
          </cell>
          <cell r="J535" t="str">
            <v>low and middle</v>
          </cell>
          <cell r="K535" t="str">
            <v>males</v>
          </cell>
          <cell r="L535" t="str">
            <v>1995-2000</v>
          </cell>
          <cell r="M535">
            <v>434.63900000000001</v>
          </cell>
          <cell r="N535">
            <v>297.74599999999998</v>
          </cell>
          <cell r="O535">
            <v>30.116</v>
          </cell>
          <cell r="P535">
            <v>26.433999999999997</v>
          </cell>
          <cell r="Q535">
            <v>17.533999999999999</v>
          </cell>
          <cell r="R535">
            <v>17.309999999999999</v>
          </cell>
          <cell r="S535">
            <v>16.100000000000001</v>
          </cell>
          <cell r="T535">
            <v>29.398999999999997</v>
          </cell>
        </row>
        <row r="536">
          <cell r="A536">
            <v>148</v>
          </cell>
          <cell r="B536">
            <v>470</v>
          </cell>
          <cell r="C536" t="str">
            <v>Malta</v>
          </cell>
          <cell r="D536">
            <v>0</v>
          </cell>
          <cell r="E536">
            <v>4</v>
          </cell>
          <cell r="F536" t="str">
            <v>Euro</v>
          </cell>
          <cell r="G536">
            <v>8</v>
          </cell>
          <cell r="H536" t="str">
            <v>mec</v>
          </cell>
          <cell r="I536">
            <v>1</v>
          </cell>
          <cell r="J536" t="str">
            <v>low and middle</v>
          </cell>
          <cell r="K536" t="str">
            <v>males</v>
          </cell>
          <cell r="L536" t="str">
            <v>1995-2000</v>
          </cell>
          <cell r="M536">
            <v>7.4720000000000004</v>
          </cell>
          <cell r="N536">
            <v>0.14199999999999999</v>
          </cell>
          <cell r="O536">
            <v>2.5000000000000001E-2</v>
          </cell>
          <cell r="P536">
            <v>0.122</v>
          </cell>
          <cell r="Q536">
            <v>0.19500000000000001</v>
          </cell>
          <cell r="R536">
            <v>0.81499999999999995</v>
          </cell>
          <cell r="S536">
            <v>1.42</v>
          </cell>
          <cell r="T536">
            <v>4.7530000000000001</v>
          </cell>
        </row>
        <row r="537">
          <cell r="A537">
            <v>171</v>
          </cell>
          <cell r="B537">
            <v>474</v>
          </cell>
          <cell r="C537" t="str">
            <v>Martinique</v>
          </cell>
          <cell r="G537">
            <v>7</v>
          </cell>
          <cell r="H537" t="str">
            <v>lac</v>
          </cell>
          <cell r="I537">
            <v>4</v>
          </cell>
          <cell r="J537" t="str">
            <v>high</v>
          </cell>
          <cell r="K537" t="str">
            <v>males</v>
          </cell>
          <cell r="L537" t="str">
            <v>1995-2000</v>
          </cell>
          <cell r="M537">
            <v>6.4029999999999996</v>
          </cell>
          <cell r="N537">
            <v>0.14000000000000001</v>
          </cell>
          <cell r="O537">
            <v>0.03</v>
          </cell>
          <cell r="P537">
            <v>0.24199999999999999</v>
          </cell>
          <cell r="Q537">
            <v>0.40700000000000003</v>
          </cell>
          <cell r="R537">
            <v>0.77900000000000003</v>
          </cell>
          <cell r="S537">
            <v>1.179</v>
          </cell>
          <cell r="T537">
            <v>3.6259999999999994</v>
          </cell>
        </row>
        <row r="538">
          <cell r="A538">
            <v>58</v>
          </cell>
          <cell r="B538">
            <v>478</v>
          </cell>
          <cell r="C538" t="str">
            <v>Mauritania</v>
          </cell>
          <cell r="D538">
            <v>0</v>
          </cell>
          <cell r="E538">
            <v>1</v>
          </cell>
          <cell r="F538" t="str">
            <v>Afro</v>
          </cell>
          <cell r="G538">
            <v>6</v>
          </cell>
          <cell r="H538" t="str">
            <v>ssa</v>
          </cell>
          <cell r="I538">
            <v>1</v>
          </cell>
          <cell r="J538" t="str">
            <v>low and middle</v>
          </cell>
          <cell r="K538" t="str">
            <v>males</v>
          </cell>
          <cell r="L538" t="str">
            <v>1995-2000</v>
          </cell>
          <cell r="M538">
            <v>86.247</v>
          </cell>
          <cell r="N538">
            <v>40.323999999999998</v>
          </cell>
          <cell r="O538">
            <v>7.0069999999999997</v>
          </cell>
          <cell r="P538">
            <v>8.8059999999999992</v>
          </cell>
          <cell r="Q538">
            <v>7.2379999999999995</v>
          </cell>
          <cell r="R538">
            <v>7.3029999999999999</v>
          </cell>
          <cell r="S538">
            <v>6.07</v>
          </cell>
          <cell r="T538">
            <v>9.4990000000000006</v>
          </cell>
        </row>
        <row r="539">
          <cell r="A539">
            <v>15</v>
          </cell>
          <cell r="B539">
            <v>480</v>
          </cell>
          <cell r="C539" t="str">
            <v>Mauritius (2)</v>
          </cell>
          <cell r="D539">
            <v>0</v>
          </cell>
          <cell r="E539">
            <v>1</v>
          </cell>
          <cell r="F539" t="str">
            <v>Afro</v>
          </cell>
          <cell r="G539">
            <v>5</v>
          </cell>
          <cell r="H539" t="str">
            <v>oai</v>
          </cell>
          <cell r="I539">
            <v>1</v>
          </cell>
          <cell r="J539" t="str">
            <v>low and middle</v>
          </cell>
          <cell r="K539" t="str">
            <v>males</v>
          </cell>
          <cell r="L539" t="str">
            <v>1995-2000</v>
          </cell>
          <cell r="M539">
            <v>20.751999999999999</v>
          </cell>
          <cell r="N539">
            <v>1.0429999999999999</v>
          </cell>
          <cell r="O539">
            <v>0.13500000000000001</v>
          </cell>
          <cell r="P539">
            <v>0.81899999999999995</v>
          </cell>
          <cell r="Q539">
            <v>2.234</v>
          </cell>
          <cell r="R539">
            <v>4.3920000000000003</v>
          </cell>
          <cell r="S539">
            <v>4.4569999999999999</v>
          </cell>
          <cell r="T539">
            <v>7.6719999999999997</v>
          </cell>
        </row>
        <row r="540">
          <cell r="A540">
            <v>181</v>
          </cell>
          <cell r="B540">
            <v>484</v>
          </cell>
          <cell r="C540" t="str">
            <v>Mexico</v>
          </cell>
          <cell r="D540">
            <v>0</v>
          </cell>
          <cell r="E540">
            <v>2</v>
          </cell>
          <cell r="F540" t="str">
            <v>Amro</v>
          </cell>
          <cell r="G540">
            <v>7</v>
          </cell>
          <cell r="H540" t="str">
            <v>lac</v>
          </cell>
          <cell r="I540">
            <v>1</v>
          </cell>
          <cell r="J540" t="str">
            <v>low and middle</v>
          </cell>
          <cell r="K540" t="str">
            <v>males</v>
          </cell>
          <cell r="L540" t="str">
            <v>1995-2000</v>
          </cell>
          <cell r="M540">
            <v>1358.856</v>
          </cell>
          <cell r="N540">
            <v>247.25399999999999</v>
          </cell>
          <cell r="O540">
            <v>32.063000000000002</v>
          </cell>
          <cell r="P540">
            <v>135.79499999999999</v>
          </cell>
          <cell r="Q540">
            <v>158.13200000000001</v>
          </cell>
          <cell r="R540">
            <v>199.05700000000002</v>
          </cell>
          <cell r="S540">
            <v>181.37799999999999</v>
          </cell>
          <cell r="T540">
            <v>405.17700000000008</v>
          </cell>
        </row>
        <row r="541">
          <cell r="A541">
            <v>71</v>
          </cell>
          <cell r="B541">
            <v>496</v>
          </cell>
          <cell r="C541" t="str">
            <v>Mongolia</v>
          </cell>
          <cell r="D541">
            <v>0</v>
          </cell>
          <cell r="E541">
            <v>6</v>
          </cell>
          <cell r="F541" t="str">
            <v>Wpro</v>
          </cell>
          <cell r="G541">
            <v>5</v>
          </cell>
          <cell r="H541" t="str">
            <v>oai</v>
          </cell>
          <cell r="I541">
            <v>1</v>
          </cell>
          <cell r="J541" t="str">
            <v>low and middle</v>
          </cell>
          <cell r="K541" t="str">
            <v>males</v>
          </cell>
          <cell r="L541" t="str">
            <v>1995-2000</v>
          </cell>
          <cell r="M541">
            <v>42.685000000000002</v>
          </cell>
          <cell r="N541">
            <v>10.771000000000001</v>
          </cell>
          <cell r="O541">
            <v>1.157</v>
          </cell>
          <cell r="P541">
            <v>2.214</v>
          </cell>
          <cell r="Q541">
            <v>3.5220000000000002</v>
          </cell>
          <cell r="R541">
            <v>6.2610000000000001</v>
          </cell>
          <cell r="S541">
            <v>6.9470000000000001</v>
          </cell>
          <cell r="T541">
            <v>11.812999999999999</v>
          </cell>
        </row>
        <row r="542">
          <cell r="A542">
            <v>126</v>
          </cell>
          <cell r="B542">
            <v>498</v>
          </cell>
          <cell r="C542" t="str">
            <v>Republic of Moldova</v>
          </cell>
          <cell r="D542">
            <v>0</v>
          </cell>
          <cell r="E542">
            <v>4</v>
          </cell>
          <cell r="F542" t="str">
            <v>Euro</v>
          </cell>
          <cell r="G542">
            <v>2</v>
          </cell>
          <cell r="H542" t="str">
            <v>fse</v>
          </cell>
          <cell r="I542">
            <v>1</v>
          </cell>
          <cell r="J542" t="str">
            <v>low and middle</v>
          </cell>
          <cell r="K542" t="str">
            <v>males</v>
          </cell>
          <cell r="L542" t="str">
            <v>1995-2000</v>
          </cell>
          <cell r="M542">
            <v>120.872</v>
          </cell>
          <cell r="N542">
            <v>6.1079999999999997</v>
          </cell>
          <cell r="O542">
            <v>1.306</v>
          </cell>
          <cell r="P542">
            <v>5.84</v>
          </cell>
          <cell r="Q542">
            <v>12.327</v>
          </cell>
          <cell r="R542">
            <v>24.31</v>
          </cell>
          <cell r="S542">
            <v>27.497</v>
          </cell>
          <cell r="T542">
            <v>43.484000000000002</v>
          </cell>
        </row>
        <row r="543">
          <cell r="A543">
            <v>37</v>
          </cell>
          <cell r="B543">
            <v>504</v>
          </cell>
          <cell r="C543" t="str">
            <v>Morocco</v>
          </cell>
          <cell r="D543">
            <v>0</v>
          </cell>
          <cell r="E543">
            <v>3</v>
          </cell>
          <cell r="F543" t="str">
            <v>Emro</v>
          </cell>
          <cell r="G543">
            <v>8</v>
          </cell>
          <cell r="H543" t="str">
            <v>mec</v>
          </cell>
          <cell r="I543">
            <v>1</v>
          </cell>
          <cell r="J543" t="str">
            <v>low and middle</v>
          </cell>
          <cell r="K543" t="str">
            <v>males</v>
          </cell>
          <cell r="L543" t="str">
            <v>1995-2000</v>
          </cell>
          <cell r="M543">
            <v>493.94</v>
          </cell>
          <cell r="N543">
            <v>129.20699999999999</v>
          </cell>
          <cell r="O543">
            <v>15.091000000000001</v>
          </cell>
          <cell r="P543">
            <v>36.747999999999998</v>
          </cell>
          <cell r="Q543">
            <v>37.954999999999998</v>
          </cell>
          <cell r="R543">
            <v>54.472999999999999</v>
          </cell>
          <cell r="S543">
            <v>69.399000000000001</v>
          </cell>
          <cell r="T543">
            <v>151.06700000000001</v>
          </cell>
        </row>
        <row r="544">
          <cell r="A544">
            <v>16</v>
          </cell>
          <cell r="B544">
            <v>508</v>
          </cell>
          <cell r="C544" t="str">
            <v>Mozambique</v>
          </cell>
          <cell r="D544">
            <v>0</v>
          </cell>
          <cell r="E544">
            <v>1</v>
          </cell>
          <cell r="F544" t="str">
            <v>Afro</v>
          </cell>
          <cell r="G544">
            <v>6</v>
          </cell>
          <cell r="H544" t="str">
            <v>ssa</v>
          </cell>
          <cell r="I544">
            <v>1</v>
          </cell>
          <cell r="J544" t="str">
            <v>low and middle</v>
          </cell>
          <cell r="K544" t="str">
            <v>males</v>
          </cell>
          <cell r="L544" t="str">
            <v>1995-2000</v>
          </cell>
          <cell r="M544">
            <v>899.59799999999996</v>
          </cell>
          <cell r="N544">
            <v>401.84899999999999</v>
          </cell>
          <cell r="O544">
            <v>82.126000000000005</v>
          </cell>
          <cell r="P544">
            <v>80.061999999999998</v>
          </cell>
          <cell r="Q544">
            <v>101.414</v>
          </cell>
          <cell r="R544">
            <v>96.381000000000014</v>
          </cell>
          <cell r="S544">
            <v>60.012</v>
          </cell>
          <cell r="T544">
            <v>77.753999999999991</v>
          </cell>
        </row>
        <row r="545">
          <cell r="A545">
            <v>112</v>
          </cell>
          <cell r="B545">
            <v>512</v>
          </cell>
          <cell r="C545" t="str">
            <v>Oman</v>
          </cell>
          <cell r="D545">
            <v>0</v>
          </cell>
          <cell r="E545">
            <v>3</v>
          </cell>
          <cell r="F545" t="str">
            <v>Emro</v>
          </cell>
          <cell r="G545">
            <v>8</v>
          </cell>
          <cell r="H545" t="str">
            <v>mec</v>
          </cell>
          <cell r="I545">
            <v>1</v>
          </cell>
          <cell r="J545" t="str">
            <v>low and middle</v>
          </cell>
          <cell r="K545" t="str">
            <v>males</v>
          </cell>
          <cell r="L545" t="str">
            <v>1995-2000</v>
          </cell>
          <cell r="M545">
            <v>29.431000000000001</v>
          </cell>
          <cell r="N545">
            <v>7.6150000000000002</v>
          </cell>
          <cell r="O545">
            <v>0.92799999999999994</v>
          </cell>
          <cell r="P545">
            <v>1.8719999999999999</v>
          </cell>
          <cell r="Q545">
            <v>2.492</v>
          </cell>
          <cell r="R545">
            <v>5.44</v>
          </cell>
          <cell r="S545">
            <v>4.1530000000000005</v>
          </cell>
          <cell r="T545">
            <v>6.931</v>
          </cell>
        </row>
        <row r="546">
          <cell r="A546">
            <v>44</v>
          </cell>
          <cell r="B546">
            <v>516</v>
          </cell>
          <cell r="C546" t="str">
            <v>Namibia</v>
          </cell>
          <cell r="D546">
            <v>0</v>
          </cell>
          <cell r="E546">
            <v>1</v>
          </cell>
          <cell r="F546" t="str">
            <v>Afro</v>
          </cell>
          <cell r="G546">
            <v>6</v>
          </cell>
          <cell r="H546" t="str">
            <v>ssa</v>
          </cell>
          <cell r="I546">
            <v>1</v>
          </cell>
          <cell r="J546" t="str">
            <v>low and middle</v>
          </cell>
          <cell r="K546" t="str">
            <v>males</v>
          </cell>
          <cell r="L546" t="str">
            <v>1995-2000</v>
          </cell>
          <cell r="M546">
            <v>55.457000000000001</v>
          </cell>
          <cell r="N546">
            <v>18.358000000000001</v>
          </cell>
          <cell r="O546">
            <v>3.798</v>
          </cell>
          <cell r="P546">
            <v>5.2149999999999999</v>
          </cell>
          <cell r="Q546">
            <v>8.2569999999999997</v>
          </cell>
          <cell r="R546">
            <v>7.83</v>
          </cell>
          <cell r="S546">
            <v>4.8380000000000001</v>
          </cell>
          <cell r="T546">
            <v>7.1610000000000005</v>
          </cell>
        </row>
        <row r="547">
          <cell r="A547">
            <v>82</v>
          </cell>
          <cell r="B547">
            <v>524</v>
          </cell>
          <cell r="C547" t="str">
            <v>Nepal</v>
          </cell>
          <cell r="D547">
            <v>0</v>
          </cell>
          <cell r="E547">
            <v>5</v>
          </cell>
          <cell r="F547" t="str">
            <v>Searo</v>
          </cell>
          <cell r="G547">
            <v>5</v>
          </cell>
          <cell r="H547" t="str">
            <v>oai</v>
          </cell>
          <cell r="I547">
            <v>1</v>
          </cell>
          <cell r="J547" t="str">
            <v>low and middle</v>
          </cell>
          <cell r="K547" t="str">
            <v>males</v>
          </cell>
          <cell r="L547" t="str">
            <v>1995-2000</v>
          </cell>
          <cell r="M547">
            <v>615.774</v>
          </cell>
          <cell r="N547">
            <v>220.42599999999999</v>
          </cell>
          <cell r="O547">
            <v>28.588000000000001</v>
          </cell>
          <cell r="P547">
            <v>50.7</v>
          </cell>
          <cell r="Q547">
            <v>48.95</v>
          </cell>
          <cell r="R547">
            <v>75.849999999999994</v>
          </cell>
          <cell r="S547">
            <v>74.512</v>
          </cell>
          <cell r="T547">
            <v>116.74800000000002</v>
          </cell>
        </row>
        <row r="548">
          <cell r="A548">
            <v>160</v>
          </cell>
          <cell r="B548">
            <v>528</v>
          </cell>
          <cell r="C548" t="str">
            <v>Netherlands</v>
          </cell>
          <cell r="D548">
            <v>0</v>
          </cell>
          <cell r="E548">
            <v>4</v>
          </cell>
          <cell r="F548" t="str">
            <v>Euro</v>
          </cell>
          <cell r="G548">
            <v>1</v>
          </cell>
          <cell r="H548" t="str">
            <v>eme</v>
          </cell>
          <cell r="I548">
            <v>4</v>
          </cell>
          <cell r="J548" t="str">
            <v>high</v>
          </cell>
          <cell r="K548" t="str">
            <v>males</v>
          </cell>
          <cell r="L548" t="str">
            <v>1995-2000</v>
          </cell>
          <cell r="M548">
            <v>342.74599999999998</v>
          </cell>
          <cell r="N548">
            <v>4.0750000000000002</v>
          </cell>
          <cell r="O548">
            <v>0.89500000000000002</v>
          </cell>
          <cell r="P548">
            <v>4.6660000000000004</v>
          </cell>
          <cell r="Q548">
            <v>11.184000000000001</v>
          </cell>
          <cell r="R548">
            <v>38.293999999999997</v>
          </cell>
          <cell r="S548">
            <v>64.453000000000003</v>
          </cell>
          <cell r="T548">
            <v>219.179</v>
          </cell>
        </row>
        <row r="549">
          <cell r="A549">
            <v>172</v>
          </cell>
          <cell r="B549">
            <v>530</v>
          </cell>
          <cell r="C549" t="str">
            <v>Netherlands Antilles</v>
          </cell>
          <cell r="G549">
            <v>7</v>
          </cell>
          <cell r="H549" t="str">
            <v>lac</v>
          </cell>
          <cell r="I549">
            <v>4</v>
          </cell>
          <cell r="J549" t="str">
            <v>high</v>
          </cell>
          <cell r="K549" t="str">
            <v>males</v>
          </cell>
          <cell r="L549" t="str">
            <v>1995-2000</v>
          </cell>
          <cell r="M549">
            <v>3.4089999999999998</v>
          </cell>
          <cell r="N549">
            <v>0.188</v>
          </cell>
          <cell r="O549">
            <v>2.7E-2</v>
          </cell>
          <cell r="P549">
            <v>0.09</v>
          </cell>
          <cell r="Q549">
            <v>0.16399999999999998</v>
          </cell>
          <cell r="R549">
            <v>0.502</v>
          </cell>
          <cell r="S549">
            <v>0.66100000000000003</v>
          </cell>
          <cell r="T549">
            <v>1.7769999999999999</v>
          </cell>
        </row>
        <row r="550">
          <cell r="A550">
            <v>206</v>
          </cell>
          <cell r="B550">
            <v>540</v>
          </cell>
          <cell r="C550" t="str">
            <v>New Caledonia</v>
          </cell>
          <cell r="G550">
            <v>5</v>
          </cell>
          <cell r="H550" t="str">
            <v>oai</v>
          </cell>
          <cell r="I550">
            <v>4</v>
          </cell>
          <cell r="J550" t="str">
            <v>high</v>
          </cell>
          <cell r="K550" t="str">
            <v>males</v>
          </cell>
          <cell r="L550" t="str">
            <v>1995-2000</v>
          </cell>
          <cell r="M550">
            <v>3.3450000000000002</v>
          </cell>
          <cell r="N550">
            <v>0.19500000000000001</v>
          </cell>
          <cell r="O550">
            <v>4.4999999999999998E-2</v>
          </cell>
          <cell r="P550">
            <v>0.27</v>
          </cell>
          <cell r="Q550">
            <v>0.27600000000000002</v>
          </cell>
          <cell r="R550">
            <v>0.65700000000000003</v>
          </cell>
          <cell r="S550">
            <v>0.71499999999999997</v>
          </cell>
          <cell r="T550">
            <v>1.1870000000000001</v>
          </cell>
        </row>
        <row r="551">
          <cell r="A551">
            <v>209</v>
          </cell>
          <cell r="B551">
            <v>548</v>
          </cell>
          <cell r="C551" t="str">
            <v>Vanuatu</v>
          </cell>
          <cell r="D551">
            <v>0</v>
          </cell>
          <cell r="E551">
            <v>6</v>
          </cell>
          <cell r="F551" t="str">
            <v>Wpro</v>
          </cell>
          <cell r="G551">
            <v>5</v>
          </cell>
          <cell r="H551" t="str">
            <v>oai</v>
          </cell>
          <cell r="I551">
            <v>1</v>
          </cell>
          <cell r="J551" t="str">
            <v>low and middle</v>
          </cell>
          <cell r="K551" t="str">
            <v>males</v>
          </cell>
          <cell r="L551" t="str">
            <v>1995-2000</v>
          </cell>
          <cell r="M551">
            <v>3.17</v>
          </cell>
          <cell r="N551">
            <v>0.82199999999999995</v>
          </cell>
          <cell r="O551">
            <v>0.107</v>
          </cell>
          <cell r="P551">
            <v>0.21299999999999999</v>
          </cell>
          <cell r="Q551">
            <v>0.22</v>
          </cell>
          <cell r="R551">
            <v>0.42</v>
          </cell>
          <cell r="S551">
            <v>0.41600000000000004</v>
          </cell>
          <cell r="T551">
            <v>0.97199999999999998</v>
          </cell>
        </row>
        <row r="552">
          <cell r="A552">
            <v>203</v>
          </cell>
          <cell r="B552">
            <v>554</v>
          </cell>
          <cell r="C552" t="str">
            <v>New Zealand</v>
          </cell>
          <cell r="D552">
            <v>0</v>
          </cell>
          <cell r="E552">
            <v>6</v>
          </cell>
          <cell r="F552" t="str">
            <v>Wpro</v>
          </cell>
          <cell r="G552">
            <v>1</v>
          </cell>
          <cell r="H552" t="str">
            <v>eme</v>
          </cell>
          <cell r="I552">
            <v>4</v>
          </cell>
          <cell r="J552" t="str">
            <v>high</v>
          </cell>
          <cell r="K552" t="str">
            <v>males</v>
          </cell>
          <cell r="L552" t="str">
            <v>1995-2000</v>
          </cell>
          <cell r="M552">
            <v>77.643000000000001</v>
          </cell>
          <cell r="N552">
            <v>1.325</v>
          </cell>
          <cell r="O552">
            <v>0.35099999999999998</v>
          </cell>
          <cell r="P552">
            <v>2.7860000000000005</v>
          </cell>
          <cell r="Q552">
            <v>3.39</v>
          </cell>
          <cell r="R552">
            <v>8.7210000000000001</v>
          </cell>
          <cell r="S552">
            <v>13.507000000000001</v>
          </cell>
          <cell r="T552">
            <v>47.562999999999995</v>
          </cell>
        </row>
        <row r="553">
          <cell r="A553">
            <v>182</v>
          </cell>
          <cell r="B553">
            <v>558</v>
          </cell>
          <cell r="C553" t="str">
            <v>Nicaragua</v>
          </cell>
          <cell r="D553">
            <v>0</v>
          </cell>
          <cell r="E553">
            <v>2</v>
          </cell>
          <cell r="F553" t="str">
            <v>Amro</v>
          </cell>
          <cell r="G553">
            <v>7</v>
          </cell>
          <cell r="H553" t="str">
            <v>lac</v>
          </cell>
          <cell r="I553">
            <v>1</v>
          </cell>
          <cell r="J553" t="str">
            <v>low and middle</v>
          </cell>
          <cell r="K553" t="str">
            <v>males</v>
          </cell>
          <cell r="L553" t="str">
            <v>1995-2000</v>
          </cell>
          <cell r="M553">
            <v>76.381</v>
          </cell>
          <cell r="N553">
            <v>28.074000000000002</v>
          </cell>
          <cell r="O553">
            <v>3.6690000000000005</v>
          </cell>
          <cell r="P553">
            <v>8.74</v>
          </cell>
          <cell r="Q553">
            <v>7.7220000000000004</v>
          </cell>
          <cell r="R553">
            <v>7.5049999999999999</v>
          </cell>
          <cell r="S553">
            <v>7.0020000000000007</v>
          </cell>
          <cell r="T553">
            <v>13.669</v>
          </cell>
        </row>
        <row r="554">
          <cell r="A554">
            <v>59</v>
          </cell>
          <cell r="B554">
            <v>562</v>
          </cell>
          <cell r="C554" t="str">
            <v>Niger</v>
          </cell>
          <cell r="D554">
            <v>0</v>
          </cell>
          <cell r="E554">
            <v>1</v>
          </cell>
          <cell r="F554" t="str">
            <v>Afro</v>
          </cell>
          <cell r="G554">
            <v>6</v>
          </cell>
          <cell r="H554" t="str">
            <v>ssa</v>
          </cell>
          <cell r="I554">
            <v>1</v>
          </cell>
          <cell r="J554" t="str">
            <v>low and middle</v>
          </cell>
          <cell r="K554" t="str">
            <v>males</v>
          </cell>
          <cell r="L554" t="str">
            <v>1995-2000</v>
          </cell>
          <cell r="M554">
            <v>440.53</v>
          </cell>
          <cell r="N554">
            <v>246.01599999999999</v>
          </cell>
          <cell r="O554">
            <v>39.726999999999997</v>
          </cell>
          <cell r="P554">
            <v>40.162000000000006</v>
          </cell>
          <cell r="Q554">
            <v>31.658999999999999</v>
          </cell>
          <cell r="R554">
            <v>30.128</v>
          </cell>
          <cell r="S554">
            <v>22.923000000000002</v>
          </cell>
          <cell r="T554">
            <v>29.914999999999999</v>
          </cell>
        </row>
        <row r="555">
          <cell r="A555">
            <v>60</v>
          </cell>
          <cell r="B555">
            <v>566</v>
          </cell>
          <cell r="C555" t="str">
            <v>Nigeria</v>
          </cell>
          <cell r="D555">
            <v>0</v>
          </cell>
          <cell r="E555">
            <v>1</v>
          </cell>
          <cell r="F555" t="str">
            <v>Afro</v>
          </cell>
          <cell r="G555">
            <v>6</v>
          </cell>
          <cell r="H555" t="str">
            <v>ssa</v>
          </cell>
          <cell r="I555">
            <v>1</v>
          </cell>
          <cell r="J555" t="str">
            <v>low and middle</v>
          </cell>
          <cell r="K555" t="str">
            <v>males</v>
          </cell>
          <cell r="L555" t="str">
            <v>1995-2000</v>
          </cell>
          <cell r="M555">
            <v>4017.22</v>
          </cell>
          <cell r="N555">
            <v>1631.068</v>
          </cell>
          <cell r="O555">
            <v>452.23700000000002</v>
          </cell>
          <cell r="P555">
            <v>421.11699999999996</v>
          </cell>
          <cell r="Q555">
            <v>421.06900000000007</v>
          </cell>
          <cell r="R555">
            <v>422.858</v>
          </cell>
          <cell r="S555">
            <v>290.363</v>
          </cell>
          <cell r="T555">
            <v>378.50800000000004</v>
          </cell>
        </row>
        <row r="556">
          <cell r="A556">
            <v>139</v>
          </cell>
          <cell r="B556">
            <v>578</v>
          </cell>
          <cell r="C556" t="str">
            <v>Norway</v>
          </cell>
          <cell r="D556">
            <v>0</v>
          </cell>
          <cell r="E556">
            <v>4</v>
          </cell>
          <cell r="F556" t="str">
            <v>Euro</v>
          </cell>
          <cell r="G556">
            <v>1</v>
          </cell>
          <cell r="H556" t="str">
            <v>eme</v>
          </cell>
          <cell r="I556">
            <v>4</v>
          </cell>
          <cell r="J556" t="str">
            <v>high</v>
          </cell>
          <cell r="K556" t="str">
            <v>males</v>
          </cell>
          <cell r="L556" t="str">
            <v>1995-2000</v>
          </cell>
          <cell r="M556">
            <v>114.16500000000001</v>
          </cell>
          <cell r="N556">
            <v>1.018</v>
          </cell>
          <cell r="O556">
            <v>0.25800000000000001</v>
          </cell>
          <cell r="P556">
            <v>1.6270000000000002</v>
          </cell>
          <cell r="Q556">
            <v>3.593</v>
          </cell>
          <cell r="R556">
            <v>10.312999999999999</v>
          </cell>
          <cell r="S556">
            <v>17.055</v>
          </cell>
          <cell r="T556">
            <v>80.300999999999988</v>
          </cell>
        </row>
        <row r="557">
          <cell r="A557">
            <v>83</v>
          </cell>
          <cell r="B557">
            <v>586</v>
          </cell>
          <cell r="C557" t="str">
            <v>Pakistan</v>
          </cell>
          <cell r="D557">
            <v>0</v>
          </cell>
          <cell r="E557">
            <v>3</v>
          </cell>
          <cell r="F557" t="str">
            <v>Emro</v>
          </cell>
          <cell r="G557">
            <v>8</v>
          </cell>
          <cell r="H557" t="str">
            <v>mec</v>
          </cell>
          <cell r="I557">
            <v>1</v>
          </cell>
          <cell r="J557" t="str">
            <v>low and middle</v>
          </cell>
          <cell r="K557" t="str">
            <v>males</v>
          </cell>
          <cell r="L557" t="str">
            <v>1995-2000</v>
          </cell>
          <cell r="M557">
            <v>3047.1439999999998</v>
          </cell>
          <cell r="N557">
            <v>1431.1790000000001</v>
          </cell>
          <cell r="O557">
            <v>127.16500000000001</v>
          </cell>
          <cell r="P557">
            <v>110.75</v>
          </cell>
          <cell r="Q557">
            <v>168.131</v>
          </cell>
          <cell r="R557">
            <v>308.58499999999998</v>
          </cell>
          <cell r="S557">
            <v>347.70699999999999</v>
          </cell>
          <cell r="T557">
            <v>553.62699999999995</v>
          </cell>
        </row>
        <row r="558">
          <cell r="A558">
            <v>183</v>
          </cell>
          <cell r="B558">
            <v>591</v>
          </cell>
          <cell r="C558" t="str">
            <v>Panama</v>
          </cell>
          <cell r="D558">
            <v>0</v>
          </cell>
          <cell r="E558">
            <v>2</v>
          </cell>
          <cell r="F558" t="str">
            <v>Amro</v>
          </cell>
          <cell r="G558">
            <v>7</v>
          </cell>
          <cell r="H558" t="str">
            <v>lac</v>
          </cell>
          <cell r="I558">
            <v>1</v>
          </cell>
          <cell r="J558" t="str">
            <v>low and middle</v>
          </cell>
          <cell r="K558" t="str">
            <v>males</v>
          </cell>
          <cell r="L558" t="str">
            <v>1995-2000</v>
          </cell>
          <cell r="M558">
            <v>39.752000000000002</v>
          </cell>
          <cell r="N558">
            <v>4.7080000000000002</v>
          </cell>
          <cell r="O558">
            <v>0.76600000000000001</v>
          </cell>
          <cell r="P558">
            <v>2.8419999999999996</v>
          </cell>
          <cell r="Q558">
            <v>3.2189999999999994</v>
          </cell>
          <cell r="R558">
            <v>5.1680000000000001</v>
          </cell>
          <cell r="S558">
            <v>5.9719999999999995</v>
          </cell>
          <cell r="T558">
            <v>17.076999999999998</v>
          </cell>
        </row>
        <row r="559">
          <cell r="A559">
            <v>207</v>
          </cell>
          <cell r="B559">
            <v>598</v>
          </cell>
          <cell r="C559" t="str">
            <v>Papua New Guinea</v>
          </cell>
          <cell r="D559">
            <v>0</v>
          </cell>
          <cell r="E559">
            <v>6</v>
          </cell>
          <cell r="F559" t="str">
            <v>Wpro</v>
          </cell>
          <cell r="G559">
            <v>5</v>
          </cell>
          <cell r="H559" t="str">
            <v>oai</v>
          </cell>
          <cell r="I559">
            <v>1</v>
          </cell>
          <cell r="J559" t="str">
            <v>low and middle</v>
          </cell>
          <cell r="K559" t="str">
            <v>males</v>
          </cell>
          <cell r="L559" t="str">
            <v>1995-2000</v>
          </cell>
          <cell r="M559">
            <v>118.181</v>
          </cell>
          <cell r="N559">
            <v>29.587</v>
          </cell>
          <cell r="O559">
            <v>4.2789999999999999</v>
          </cell>
          <cell r="P559">
            <v>10.358000000000001</v>
          </cell>
          <cell r="Q559">
            <v>13.414999999999999</v>
          </cell>
          <cell r="R559">
            <v>21.875999999999998</v>
          </cell>
          <cell r="S559">
            <v>19.868000000000002</v>
          </cell>
          <cell r="T559">
            <v>18.797999999999998</v>
          </cell>
        </row>
        <row r="560">
          <cell r="A560">
            <v>192</v>
          </cell>
          <cell r="B560">
            <v>600</v>
          </cell>
          <cell r="C560" t="str">
            <v>Paraguay</v>
          </cell>
          <cell r="D560">
            <v>0</v>
          </cell>
          <cell r="E560">
            <v>2</v>
          </cell>
          <cell r="F560" t="str">
            <v>Amro</v>
          </cell>
          <cell r="G560">
            <v>7</v>
          </cell>
          <cell r="H560" t="str">
            <v>lac</v>
          </cell>
          <cell r="I560">
            <v>1</v>
          </cell>
          <cell r="J560" t="str">
            <v>low and middle</v>
          </cell>
          <cell r="K560" t="str">
            <v>males</v>
          </cell>
          <cell r="L560" t="str">
            <v>1995-2000</v>
          </cell>
          <cell r="M560">
            <v>74.989000000000004</v>
          </cell>
          <cell r="N560">
            <v>22.315999999999999</v>
          </cell>
          <cell r="O560">
            <v>2.536</v>
          </cell>
          <cell r="P560">
            <v>4.8550000000000004</v>
          </cell>
          <cell r="Q560">
            <v>5.9290000000000003</v>
          </cell>
          <cell r="R560">
            <v>9.6440000000000001</v>
          </cell>
          <cell r="S560">
            <v>9.2550000000000008</v>
          </cell>
          <cell r="T560">
            <v>20.454000000000001</v>
          </cell>
        </row>
        <row r="561">
          <cell r="A561">
            <v>193</v>
          </cell>
          <cell r="B561">
            <v>604</v>
          </cell>
          <cell r="C561" t="str">
            <v>Peru</v>
          </cell>
          <cell r="D561">
            <v>0</v>
          </cell>
          <cell r="E561">
            <v>2</v>
          </cell>
          <cell r="F561" t="str">
            <v>Amro</v>
          </cell>
          <cell r="G561">
            <v>7</v>
          </cell>
          <cell r="H561" t="str">
            <v>lac</v>
          </cell>
          <cell r="I561">
            <v>1</v>
          </cell>
          <cell r="J561" t="str">
            <v>low and middle</v>
          </cell>
          <cell r="K561" t="str">
            <v>males</v>
          </cell>
          <cell r="L561" t="str">
            <v>1995-2000</v>
          </cell>
          <cell r="M561">
            <v>434.68400000000003</v>
          </cell>
          <cell r="N561">
            <v>112.54</v>
          </cell>
          <cell r="O561">
            <v>16.364000000000001</v>
          </cell>
          <cell r="P561">
            <v>31.195999999999998</v>
          </cell>
          <cell r="Q561">
            <v>37.896999999999998</v>
          </cell>
          <cell r="R561">
            <v>58.4</v>
          </cell>
          <cell r="S561">
            <v>61.233999999999995</v>
          </cell>
          <cell r="T561">
            <v>117.053</v>
          </cell>
        </row>
        <row r="562">
          <cell r="A562">
            <v>96</v>
          </cell>
          <cell r="B562">
            <v>608</v>
          </cell>
          <cell r="C562" t="str">
            <v>Philippines</v>
          </cell>
          <cell r="D562">
            <v>0</v>
          </cell>
          <cell r="E562">
            <v>6</v>
          </cell>
          <cell r="F562" t="str">
            <v>Wpro</v>
          </cell>
          <cell r="G562">
            <v>5</v>
          </cell>
          <cell r="H562" t="str">
            <v>oai</v>
          </cell>
          <cell r="I562">
            <v>1</v>
          </cell>
          <cell r="J562" t="str">
            <v>low and middle</v>
          </cell>
          <cell r="K562" t="str">
            <v>males</v>
          </cell>
          <cell r="L562" t="str">
            <v>1995-2000</v>
          </cell>
          <cell r="M562">
            <v>1131.261</v>
          </cell>
          <cell r="N562">
            <v>259.42700000000002</v>
          </cell>
          <cell r="O562">
            <v>35.1</v>
          </cell>
          <cell r="P562">
            <v>84.043999999999997</v>
          </cell>
          <cell r="Q562">
            <v>97.15</v>
          </cell>
          <cell r="R562">
            <v>169.03199999999998</v>
          </cell>
          <cell r="S562">
            <v>172.541</v>
          </cell>
          <cell r="T562">
            <v>313.96700000000004</v>
          </cell>
        </row>
        <row r="563">
          <cell r="A563">
            <v>125</v>
          </cell>
          <cell r="B563">
            <v>616</v>
          </cell>
          <cell r="C563" t="str">
            <v>Poland</v>
          </cell>
          <cell r="D563">
            <v>0</v>
          </cell>
          <cell r="E563">
            <v>4</v>
          </cell>
          <cell r="F563" t="str">
            <v>Euro</v>
          </cell>
          <cell r="G563">
            <v>2</v>
          </cell>
          <cell r="H563" t="str">
            <v>fse</v>
          </cell>
          <cell r="I563">
            <v>1</v>
          </cell>
          <cell r="J563" t="str">
            <v>low and middle</v>
          </cell>
          <cell r="K563" t="str">
            <v>males</v>
          </cell>
          <cell r="L563" t="str">
            <v>1995-2000</v>
          </cell>
          <cell r="M563">
            <v>1023.578</v>
          </cell>
          <cell r="N563">
            <v>21.295999999999999</v>
          </cell>
          <cell r="O563">
            <v>4.508</v>
          </cell>
          <cell r="P563">
            <v>25.374000000000002</v>
          </cell>
          <cell r="Q563">
            <v>70.704999999999998</v>
          </cell>
          <cell r="R563">
            <v>187.62</v>
          </cell>
          <cell r="S563">
            <v>244.06099999999998</v>
          </cell>
          <cell r="T563">
            <v>470.01400000000007</v>
          </cell>
        </row>
        <row r="564">
          <cell r="A564">
            <v>149</v>
          </cell>
          <cell r="B564">
            <v>620</v>
          </cell>
          <cell r="C564" t="str">
            <v>Portugal</v>
          </cell>
          <cell r="D564">
            <v>0</v>
          </cell>
          <cell r="E564">
            <v>4</v>
          </cell>
          <cell r="F564" t="str">
            <v>Euro</v>
          </cell>
          <cell r="G564">
            <v>1</v>
          </cell>
          <cell r="H564" t="str">
            <v>eme</v>
          </cell>
          <cell r="I564">
            <v>4</v>
          </cell>
          <cell r="J564" t="str">
            <v>high</v>
          </cell>
          <cell r="K564" t="str">
            <v>males</v>
          </cell>
          <cell r="L564" t="str">
            <v>1995-2000</v>
          </cell>
          <cell r="M564">
            <v>277.23399999999998</v>
          </cell>
          <cell r="N564">
            <v>3.3460000000000001</v>
          </cell>
          <cell r="O564">
            <v>1.131</v>
          </cell>
          <cell r="P564">
            <v>7.8469999999999995</v>
          </cell>
          <cell r="Q564">
            <v>11.405999999999999</v>
          </cell>
          <cell r="R564">
            <v>31.335000000000001</v>
          </cell>
          <cell r="S564">
            <v>53.902000000000001</v>
          </cell>
          <cell r="T564">
            <v>168.26699999999997</v>
          </cell>
        </row>
        <row r="565">
          <cell r="A565">
            <v>55</v>
          </cell>
          <cell r="B565">
            <v>624</v>
          </cell>
          <cell r="C565" t="str">
            <v>Guinea-Bissau</v>
          </cell>
          <cell r="D565">
            <v>0</v>
          </cell>
          <cell r="E565">
            <v>1</v>
          </cell>
          <cell r="F565" t="str">
            <v>Afro</v>
          </cell>
          <cell r="G565">
            <v>6</v>
          </cell>
          <cell r="H565" t="str">
            <v>ssa</v>
          </cell>
          <cell r="I565">
            <v>1</v>
          </cell>
          <cell r="J565" t="str">
            <v>low and middle</v>
          </cell>
          <cell r="K565" t="str">
            <v>males</v>
          </cell>
          <cell r="L565" t="str">
            <v>1995-2000</v>
          </cell>
          <cell r="M565">
            <v>59.037999999999997</v>
          </cell>
          <cell r="N565">
            <v>26.951000000000001</v>
          </cell>
          <cell r="O565">
            <v>6.12</v>
          </cell>
          <cell r="P565">
            <v>4.9270000000000005</v>
          </cell>
          <cell r="Q565">
            <v>5.0060000000000002</v>
          </cell>
          <cell r="R565">
            <v>5.6080000000000005</v>
          </cell>
          <cell r="S565">
            <v>4.4640000000000004</v>
          </cell>
          <cell r="T565">
            <v>5.9619999999999997</v>
          </cell>
        </row>
        <row r="566">
          <cell r="A566">
            <v>91</v>
          </cell>
          <cell r="B566">
            <v>626</v>
          </cell>
          <cell r="C566" t="str">
            <v>East Timor</v>
          </cell>
          <cell r="K566" t="str">
            <v>males</v>
          </cell>
          <cell r="L566" t="str">
            <v>1995-2000</v>
          </cell>
          <cell r="M566">
            <v>33.787999999999997</v>
          </cell>
          <cell r="N566">
            <v>14.33</v>
          </cell>
          <cell r="O566">
            <v>2.101</v>
          </cell>
          <cell r="P566">
            <v>3.4119999999999999</v>
          </cell>
          <cell r="Q566">
            <v>4.1050000000000004</v>
          </cell>
          <cell r="R566">
            <v>4.1880000000000006</v>
          </cell>
          <cell r="S566">
            <v>2.7839999999999998</v>
          </cell>
          <cell r="T566">
            <v>2.8679999999999999</v>
          </cell>
        </row>
        <row r="567">
          <cell r="A567">
            <v>173</v>
          </cell>
          <cell r="B567">
            <v>630</v>
          </cell>
          <cell r="C567" t="str">
            <v>Puerto Rico</v>
          </cell>
          <cell r="G567">
            <v>7</v>
          </cell>
          <cell r="H567" t="str">
            <v>lac</v>
          </cell>
          <cell r="I567">
            <v>1</v>
          </cell>
          <cell r="J567" t="str">
            <v>low and middle</v>
          </cell>
          <cell r="K567" t="str">
            <v>males</v>
          </cell>
          <cell r="L567" t="str">
            <v>1995-2000</v>
          </cell>
          <cell r="M567">
            <v>88.149000000000001</v>
          </cell>
          <cell r="N567">
            <v>2.56</v>
          </cell>
          <cell r="O567">
            <v>0.39599999999999996</v>
          </cell>
          <cell r="P567">
            <v>5.83</v>
          </cell>
          <cell r="Q567">
            <v>10.471</v>
          </cell>
          <cell r="R567">
            <v>13.823</v>
          </cell>
          <cell r="S567">
            <v>13.199</v>
          </cell>
          <cell r="T567">
            <v>41.87</v>
          </cell>
        </row>
        <row r="568">
          <cell r="A568">
            <v>113</v>
          </cell>
          <cell r="B568">
            <v>634</v>
          </cell>
          <cell r="C568" t="str">
            <v>Qatar</v>
          </cell>
          <cell r="D568">
            <v>0</v>
          </cell>
          <cell r="E568">
            <v>3</v>
          </cell>
          <cell r="F568" t="str">
            <v>Emro</v>
          </cell>
          <cell r="G568">
            <v>8</v>
          </cell>
          <cell r="H568" t="str">
            <v>mec</v>
          </cell>
          <cell r="I568">
            <v>4</v>
          </cell>
          <cell r="J568" t="str">
            <v>high</v>
          </cell>
          <cell r="K568" t="str">
            <v>males</v>
          </cell>
          <cell r="L568" t="str">
            <v>1995-2000</v>
          </cell>
          <cell r="M568">
            <v>8.3849999999999998</v>
          </cell>
          <cell r="N568">
            <v>0.745</v>
          </cell>
          <cell r="O568">
            <v>0.126</v>
          </cell>
          <cell r="P568">
            <v>0.313</v>
          </cell>
          <cell r="Q568">
            <v>1.2949999999999999</v>
          </cell>
          <cell r="R568">
            <v>2.9539999999999997</v>
          </cell>
          <cell r="S568">
            <v>1.8220000000000001</v>
          </cell>
          <cell r="T568">
            <v>1.1299999999999999</v>
          </cell>
        </row>
        <row r="569">
          <cell r="A569">
            <v>17</v>
          </cell>
          <cell r="B569">
            <v>638</v>
          </cell>
          <cell r="C569" t="str">
            <v>Reunion</v>
          </cell>
          <cell r="G569">
            <v>5</v>
          </cell>
          <cell r="H569" t="str">
            <v>oai</v>
          </cell>
          <cell r="I569">
            <v>4</v>
          </cell>
          <cell r="J569" t="str">
            <v>high</v>
          </cell>
          <cell r="K569" t="str">
            <v>males</v>
          </cell>
          <cell r="L569" t="str">
            <v>1995-2000</v>
          </cell>
          <cell r="M569">
            <v>10.006</v>
          </cell>
          <cell r="N569">
            <v>0.36699999999999999</v>
          </cell>
          <cell r="O569">
            <v>6.4000000000000001E-2</v>
          </cell>
          <cell r="P569">
            <v>0.42299999999999999</v>
          </cell>
          <cell r="Q569">
            <v>0.98</v>
          </cell>
          <cell r="R569">
            <v>1.9890000000000001</v>
          </cell>
          <cell r="S569">
            <v>2.234</v>
          </cell>
          <cell r="T569">
            <v>3.9489999999999998</v>
          </cell>
        </row>
        <row r="570">
          <cell r="A570">
            <v>127</v>
          </cell>
          <cell r="B570">
            <v>642</v>
          </cell>
          <cell r="C570" t="str">
            <v>Romania</v>
          </cell>
          <cell r="D570">
            <v>0</v>
          </cell>
          <cell r="E570">
            <v>4</v>
          </cell>
          <cell r="F570" t="str">
            <v>Euro</v>
          </cell>
          <cell r="G570">
            <v>2</v>
          </cell>
          <cell r="H570" t="str">
            <v>fse</v>
          </cell>
          <cell r="I570">
            <v>1</v>
          </cell>
          <cell r="J570" t="str">
            <v>low and middle</v>
          </cell>
          <cell r="K570" t="str">
            <v>males</v>
          </cell>
          <cell r="L570" t="str">
            <v>1995-2000</v>
          </cell>
          <cell r="M570">
            <v>697.54700000000003</v>
          </cell>
          <cell r="N570">
            <v>21.780999999999999</v>
          </cell>
          <cell r="O570">
            <v>5.319</v>
          </cell>
          <cell r="P570">
            <v>20.692999999999998</v>
          </cell>
          <cell r="Q570">
            <v>47.854999999999997</v>
          </cell>
          <cell r="R570">
            <v>120.108</v>
          </cell>
          <cell r="S570">
            <v>161.04499999999999</v>
          </cell>
          <cell r="T570">
            <v>320.74599999999992</v>
          </cell>
        </row>
        <row r="571">
          <cell r="A571">
            <v>128</v>
          </cell>
          <cell r="B571">
            <v>643</v>
          </cell>
          <cell r="C571" t="str">
            <v>Russian Federation</v>
          </cell>
          <cell r="D571">
            <v>0</v>
          </cell>
          <cell r="E571">
            <v>4</v>
          </cell>
          <cell r="F571" t="str">
            <v>Euro</v>
          </cell>
          <cell r="G571">
            <v>2</v>
          </cell>
          <cell r="H571" t="str">
            <v>fse</v>
          </cell>
          <cell r="I571">
            <v>1</v>
          </cell>
          <cell r="J571" t="str">
            <v>low and middle</v>
          </cell>
          <cell r="K571" t="str">
            <v>males</v>
          </cell>
          <cell r="L571" t="str">
            <v>1995-2000</v>
          </cell>
          <cell r="M571">
            <v>5272.4219999999996</v>
          </cell>
          <cell r="N571">
            <v>95.302999999999997</v>
          </cell>
          <cell r="O571">
            <v>37.825000000000003</v>
          </cell>
          <cell r="P571">
            <v>257.762</v>
          </cell>
          <cell r="Q571">
            <v>744.18700000000001</v>
          </cell>
          <cell r="R571">
            <v>1265.027</v>
          </cell>
          <cell r="S571">
            <v>1365.509</v>
          </cell>
          <cell r="T571">
            <v>1506.8090000000002</v>
          </cell>
        </row>
        <row r="572">
          <cell r="A572">
            <v>18</v>
          </cell>
          <cell r="B572">
            <v>646</v>
          </cell>
          <cell r="C572" t="str">
            <v>Rwanda</v>
          </cell>
          <cell r="D572">
            <v>0</v>
          </cell>
          <cell r="E572">
            <v>1</v>
          </cell>
          <cell r="F572" t="str">
            <v>Afro</v>
          </cell>
          <cell r="G572">
            <v>6</v>
          </cell>
          <cell r="H572" t="str">
            <v>ssa</v>
          </cell>
          <cell r="I572">
            <v>1</v>
          </cell>
          <cell r="J572" t="str">
            <v>low and middle</v>
          </cell>
          <cell r="K572" t="str">
            <v>males</v>
          </cell>
          <cell r="L572" t="str">
            <v>1995-2000</v>
          </cell>
          <cell r="M572">
            <v>349.26</v>
          </cell>
          <cell r="N572">
            <v>159.334</v>
          </cell>
          <cell r="O572">
            <v>36.921999999999997</v>
          </cell>
          <cell r="P572">
            <v>33.878</v>
          </cell>
          <cell r="Q572">
            <v>44.803000000000004</v>
          </cell>
          <cell r="R572">
            <v>38.734999999999999</v>
          </cell>
          <cell r="S572">
            <v>18.597000000000001</v>
          </cell>
          <cell r="T572">
            <v>16.991</v>
          </cell>
        </row>
        <row r="573">
          <cell r="A573">
            <v>114</v>
          </cell>
          <cell r="B573">
            <v>682</v>
          </cell>
          <cell r="C573" t="str">
            <v>Saudi Arabia</v>
          </cell>
          <cell r="D573">
            <v>0</v>
          </cell>
          <cell r="E573">
            <v>3</v>
          </cell>
          <cell r="F573" t="str">
            <v>Emro</v>
          </cell>
          <cell r="G573">
            <v>8</v>
          </cell>
          <cell r="H573" t="str">
            <v>mec</v>
          </cell>
          <cell r="I573">
            <v>1</v>
          </cell>
          <cell r="J573" t="str">
            <v>low and middle</v>
          </cell>
          <cell r="K573" t="str">
            <v>males</v>
          </cell>
          <cell r="L573" t="str">
            <v>1995-2000</v>
          </cell>
          <cell r="M573">
            <v>248.899</v>
          </cell>
          <cell r="N573">
            <v>53.326000000000001</v>
          </cell>
          <cell r="O573">
            <v>6.1059999999999999</v>
          </cell>
          <cell r="P573">
            <v>14.274000000000001</v>
          </cell>
          <cell r="Q573">
            <v>25.085999999999999</v>
          </cell>
          <cell r="R573">
            <v>46.891999999999996</v>
          </cell>
          <cell r="S573">
            <v>39.314999999999998</v>
          </cell>
          <cell r="T573">
            <v>63.9</v>
          </cell>
        </row>
        <row r="574">
          <cell r="A574">
            <v>61</v>
          </cell>
          <cell r="B574">
            <v>686</v>
          </cell>
          <cell r="C574" t="str">
            <v>Senegal</v>
          </cell>
          <cell r="D574">
            <v>0</v>
          </cell>
          <cell r="E574">
            <v>1</v>
          </cell>
          <cell r="F574" t="str">
            <v>Afro</v>
          </cell>
          <cell r="G574">
            <v>6</v>
          </cell>
          <cell r="H574" t="str">
            <v>ssa</v>
          </cell>
          <cell r="I574">
            <v>1</v>
          </cell>
          <cell r="J574" t="str">
            <v>low and middle</v>
          </cell>
          <cell r="K574" t="str">
            <v>males</v>
          </cell>
          <cell r="L574" t="str">
            <v>1995-2000</v>
          </cell>
          <cell r="M574">
            <v>307.75599999999997</v>
          </cell>
          <cell r="N574">
            <v>108.20099999999999</v>
          </cell>
          <cell r="O574">
            <v>29.835999999999999</v>
          </cell>
          <cell r="P574">
            <v>36.923000000000002</v>
          </cell>
          <cell r="Q574">
            <v>30.948</v>
          </cell>
          <cell r="R574">
            <v>35.149000000000001</v>
          </cell>
          <cell r="S574">
            <v>30.353000000000002</v>
          </cell>
          <cell r="T574">
            <v>36.345999999999997</v>
          </cell>
        </row>
        <row r="575">
          <cell r="A575">
            <v>62</v>
          </cell>
          <cell r="B575">
            <v>694</v>
          </cell>
          <cell r="C575" t="str">
            <v>Sierra Leone</v>
          </cell>
          <cell r="D575">
            <v>0</v>
          </cell>
          <cell r="E575">
            <v>1</v>
          </cell>
          <cell r="F575" t="str">
            <v>Afro</v>
          </cell>
          <cell r="G575">
            <v>6</v>
          </cell>
          <cell r="H575" t="str">
            <v>ssa</v>
          </cell>
          <cell r="I575">
            <v>1</v>
          </cell>
          <cell r="J575" t="str">
            <v>low and middle</v>
          </cell>
          <cell r="K575" t="str">
            <v>males</v>
          </cell>
          <cell r="L575" t="str">
            <v>1995-2000</v>
          </cell>
          <cell r="M575">
            <v>303.10199999999998</v>
          </cell>
          <cell r="N575">
            <v>152.749</v>
          </cell>
          <cell r="O575">
            <v>33.036999999999999</v>
          </cell>
          <cell r="P575">
            <v>26.723999999999997</v>
          </cell>
          <cell r="Q575">
            <v>27.844000000000001</v>
          </cell>
          <cell r="R575">
            <v>26.347999999999999</v>
          </cell>
          <cell r="S575">
            <v>17.491</v>
          </cell>
          <cell r="T575">
            <v>18.909000000000002</v>
          </cell>
        </row>
        <row r="576">
          <cell r="A576">
            <v>97</v>
          </cell>
          <cell r="B576">
            <v>702</v>
          </cell>
          <cell r="C576" t="str">
            <v>Singapore</v>
          </cell>
          <cell r="D576">
            <v>0</v>
          </cell>
          <cell r="E576">
            <v>6</v>
          </cell>
          <cell r="F576" t="str">
            <v>Wpro</v>
          </cell>
          <cell r="G576">
            <v>5</v>
          </cell>
          <cell r="H576" t="str">
            <v>oai</v>
          </cell>
          <cell r="I576">
            <v>4</v>
          </cell>
          <cell r="J576" t="str">
            <v>high</v>
          </cell>
          <cell r="K576" t="str">
            <v>males</v>
          </cell>
          <cell r="L576" t="str">
            <v>1995-2000</v>
          </cell>
          <cell r="M576">
            <v>46.118000000000002</v>
          </cell>
          <cell r="N576">
            <v>0.85699999999999998</v>
          </cell>
          <cell r="O576">
            <v>0.249</v>
          </cell>
          <cell r="P576">
            <v>1.149</v>
          </cell>
          <cell r="Q576">
            <v>2.8719999999999999</v>
          </cell>
          <cell r="R576">
            <v>8.1810000000000009</v>
          </cell>
          <cell r="S576">
            <v>10.963000000000001</v>
          </cell>
          <cell r="T576">
            <v>21.847000000000001</v>
          </cell>
        </row>
        <row r="577">
          <cell r="A577">
            <v>129</v>
          </cell>
          <cell r="B577">
            <v>703</v>
          </cell>
          <cell r="C577" t="str">
            <v>Slovakia</v>
          </cell>
          <cell r="D577">
            <v>0</v>
          </cell>
          <cell r="E577">
            <v>4</v>
          </cell>
          <cell r="F577" t="str">
            <v>Euro</v>
          </cell>
          <cell r="G577">
            <v>2</v>
          </cell>
          <cell r="H577" t="str">
            <v>fse</v>
          </cell>
          <cell r="I577">
            <v>1</v>
          </cell>
          <cell r="J577" t="str">
            <v>low and middle</v>
          </cell>
          <cell r="K577" t="str">
            <v>males</v>
          </cell>
          <cell r="L577" t="str">
            <v>1995-2000</v>
          </cell>
          <cell r="M577">
            <v>137.17400000000001</v>
          </cell>
          <cell r="N577">
            <v>2.1070000000000002</v>
          </cell>
          <cell r="O577">
            <v>0.47399999999999998</v>
          </cell>
          <cell r="P577">
            <v>2.7570000000000001</v>
          </cell>
          <cell r="Q577">
            <v>8.2750000000000004</v>
          </cell>
          <cell r="R577">
            <v>25.411999999999999</v>
          </cell>
          <cell r="S577">
            <v>31.052999999999997</v>
          </cell>
          <cell r="T577">
            <v>67.096000000000004</v>
          </cell>
        </row>
        <row r="578">
          <cell r="A578">
            <v>99</v>
          </cell>
          <cell r="B578">
            <v>704</v>
          </cell>
          <cell r="C578" t="str">
            <v>Viet Nam</v>
          </cell>
          <cell r="D578">
            <v>0</v>
          </cell>
          <cell r="E578">
            <v>6</v>
          </cell>
          <cell r="F578" t="str">
            <v>Wpro</v>
          </cell>
          <cell r="G578">
            <v>5</v>
          </cell>
          <cell r="H578" t="str">
            <v>oai</v>
          </cell>
          <cell r="I578">
            <v>1</v>
          </cell>
          <cell r="J578" t="str">
            <v>low and middle</v>
          </cell>
          <cell r="K578" t="str">
            <v>males</v>
          </cell>
          <cell r="L578" t="str">
            <v>1995-2000</v>
          </cell>
          <cell r="M578">
            <v>1330.98</v>
          </cell>
          <cell r="N578">
            <v>250.828</v>
          </cell>
          <cell r="O578">
            <v>66.292000000000002</v>
          </cell>
          <cell r="P578">
            <v>115.62800000000001</v>
          </cell>
          <cell r="Q578">
            <v>123.79100000000001</v>
          </cell>
          <cell r="R578">
            <v>151.16499999999999</v>
          </cell>
          <cell r="S578">
            <v>216.50299999999999</v>
          </cell>
          <cell r="T578">
            <v>406.77300000000008</v>
          </cell>
        </row>
        <row r="579">
          <cell r="A579">
            <v>150</v>
          </cell>
          <cell r="B579">
            <v>705</v>
          </cell>
          <cell r="C579" t="str">
            <v>Slovenia</v>
          </cell>
          <cell r="D579">
            <v>0</v>
          </cell>
          <cell r="E579">
            <v>4</v>
          </cell>
          <cell r="F579" t="str">
            <v>Euro</v>
          </cell>
          <cell r="G579">
            <v>2</v>
          </cell>
          <cell r="H579" t="str">
            <v>fse</v>
          </cell>
          <cell r="I579">
            <v>1</v>
          </cell>
          <cell r="J579" t="str">
            <v>low and middle</v>
          </cell>
          <cell r="K579" t="str">
            <v>males</v>
          </cell>
          <cell r="L579" t="str">
            <v>1995-2000</v>
          </cell>
          <cell r="M579">
            <v>51.063000000000002</v>
          </cell>
          <cell r="N579">
            <v>0.44500000000000001</v>
          </cell>
          <cell r="O579">
            <v>0.14100000000000001</v>
          </cell>
          <cell r="P579">
            <v>1.4620000000000002</v>
          </cell>
          <cell r="Q579">
            <v>3.1680000000000001</v>
          </cell>
          <cell r="R579">
            <v>8.9819999999999993</v>
          </cell>
          <cell r="S579">
            <v>12.352</v>
          </cell>
          <cell r="T579">
            <v>24.513000000000002</v>
          </cell>
        </row>
        <row r="580">
          <cell r="A580">
            <v>19</v>
          </cell>
          <cell r="B580">
            <v>706</v>
          </cell>
          <cell r="C580" t="str">
            <v>Somalia</v>
          </cell>
          <cell r="D580">
            <v>0</v>
          </cell>
          <cell r="E580">
            <v>3</v>
          </cell>
          <cell r="F580" t="str">
            <v>Emro</v>
          </cell>
          <cell r="G580">
            <v>6</v>
          </cell>
          <cell r="H580" t="str">
            <v>ssa</v>
          </cell>
          <cell r="I580">
            <v>1</v>
          </cell>
          <cell r="J580" t="str">
            <v>low and middle</v>
          </cell>
          <cell r="K580" t="str">
            <v>males</v>
          </cell>
          <cell r="L580" t="str">
            <v>1995-2000</v>
          </cell>
          <cell r="M580">
            <v>443.62799999999999</v>
          </cell>
          <cell r="N580">
            <v>254.286</v>
          </cell>
          <cell r="O580">
            <v>38.74</v>
          </cell>
          <cell r="P580">
            <v>39.606999999999999</v>
          </cell>
          <cell r="Q580">
            <v>30.943000000000005</v>
          </cell>
          <cell r="R580">
            <v>28.418999999999997</v>
          </cell>
          <cell r="S580">
            <v>21.795000000000002</v>
          </cell>
          <cell r="T580">
            <v>29.837999999999997</v>
          </cell>
        </row>
        <row r="581">
          <cell r="A581">
            <v>45</v>
          </cell>
          <cell r="B581">
            <v>710</v>
          </cell>
          <cell r="C581" t="str">
            <v>South Africa</v>
          </cell>
          <cell r="D581">
            <v>0</v>
          </cell>
          <cell r="E581">
            <v>1</v>
          </cell>
          <cell r="F581" t="str">
            <v>Afro</v>
          </cell>
          <cell r="G581">
            <v>6</v>
          </cell>
          <cell r="H581" t="str">
            <v>ssa</v>
          </cell>
          <cell r="I581">
            <v>1</v>
          </cell>
          <cell r="J581" t="str">
            <v>low and middle</v>
          </cell>
          <cell r="K581" t="str">
            <v>males</v>
          </cell>
          <cell r="L581" t="str">
            <v>1995-2000</v>
          </cell>
          <cell r="M581">
            <v>1300.633</v>
          </cell>
          <cell r="N581">
            <v>264.47199999999998</v>
          </cell>
          <cell r="O581">
            <v>46.325999999999993</v>
          </cell>
          <cell r="P581">
            <v>111.57400000000001</v>
          </cell>
          <cell r="Q581">
            <v>239.18700000000001</v>
          </cell>
          <cell r="R581">
            <v>288.41899999999998</v>
          </cell>
          <cell r="S581">
            <v>182.89500000000001</v>
          </cell>
          <cell r="T581">
            <v>167.76</v>
          </cell>
        </row>
        <row r="582">
          <cell r="A582">
            <v>23</v>
          </cell>
          <cell r="B582">
            <v>716</v>
          </cell>
          <cell r="C582" t="str">
            <v>Zimbabwe</v>
          </cell>
          <cell r="D582">
            <v>0</v>
          </cell>
          <cell r="E582">
            <v>1</v>
          </cell>
          <cell r="F582" t="str">
            <v>Afro</v>
          </cell>
          <cell r="G582">
            <v>6</v>
          </cell>
          <cell r="H582" t="str">
            <v>ssa</v>
          </cell>
          <cell r="I582">
            <v>1</v>
          </cell>
          <cell r="J582" t="str">
            <v>low and middle</v>
          </cell>
          <cell r="K582" t="str">
            <v>males</v>
          </cell>
          <cell r="L582" t="str">
            <v>1995-2000</v>
          </cell>
          <cell r="M582">
            <v>490.90800000000002</v>
          </cell>
          <cell r="N582">
            <v>112.57899999999999</v>
          </cell>
          <cell r="O582">
            <v>27.468</v>
          </cell>
          <cell r="P582">
            <v>54.914000000000001</v>
          </cell>
          <cell r="Q582">
            <v>118.80600000000001</v>
          </cell>
          <cell r="R582">
            <v>92.911000000000001</v>
          </cell>
          <cell r="S582">
            <v>37.698</v>
          </cell>
          <cell r="T582">
            <v>46.532000000000004</v>
          </cell>
        </row>
        <row r="583">
          <cell r="A583">
            <v>151</v>
          </cell>
          <cell r="B583">
            <v>724</v>
          </cell>
          <cell r="C583" t="str">
            <v>Spain</v>
          </cell>
          <cell r="D583">
            <v>0</v>
          </cell>
          <cell r="E583">
            <v>4</v>
          </cell>
          <cell r="F583" t="str">
            <v>Euro</v>
          </cell>
          <cell r="G583">
            <v>1</v>
          </cell>
          <cell r="H583" t="str">
            <v>eme</v>
          </cell>
          <cell r="I583">
            <v>4</v>
          </cell>
          <cell r="J583" t="str">
            <v>high</v>
          </cell>
          <cell r="K583" t="str">
            <v>males</v>
          </cell>
          <cell r="L583" t="str">
            <v>1995-2000</v>
          </cell>
          <cell r="M583">
            <v>980.95500000000004</v>
          </cell>
          <cell r="N583">
            <v>8.234</v>
          </cell>
          <cell r="O583">
            <v>2.5840000000000001</v>
          </cell>
          <cell r="P583">
            <v>28.597999999999999</v>
          </cell>
          <cell r="Q583">
            <v>39.552</v>
          </cell>
          <cell r="R583">
            <v>100.816</v>
          </cell>
          <cell r="S583">
            <v>179.328</v>
          </cell>
          <cell r="T583">
            <v>621.84299999999996</v>
          </cell>
        </row>
        <row r="584">
          <cell r="A584">
            <v>40</v>
          </cell>
          <cell r="B584">
            <v>732</v>
          </cell>
          <cell r="C584" t="str">
            <v>Western Sahara</v>
          </cell>
          <cell r="G584">
            <v>8</v>
          </cell>
          <cell r="H584" t="str">
            <v>mec</v>
          </cell>
          <cell r="K584" t="str">
            <v>males</v>
          </cell>
          <cell r="L584" t="str">
            <v>1995-2000</v>
          </cell>
          <cell r="M584">
            <v>6.0990000000000002</v>
          </cell>
          <cell r="N584">
            <v>2.052</v>
          </cell>
          <cell r="O584">
            <v>0.25900000000000001</v>
          </cell>
          <cell r="P584">
            <v>0.56800000000000006</v>
          </cell>
          <cell r="Q584">
            <v>0.55699999999999994</v>
          </cell>
          <cell r="R584">
            <v>0.80800000000000005</v>
          </cell>
          <cell r="S584">
            <v>0.754</v>
          </cell>
          <cell r="T584">
            <v>1.1010000000000002</v>
          </cell>
        </row>
        <row r="585">
          <cell r="A585">
            <v>38</v>
          </cell>
          <cell r="B585">
            <v>736</v>
          </cell>
          <cell r="C585" t="str">
            <v>Sudan</v>
          </cell>
          <cell r="D585">
            <v>0</v>
          </cell>
          <cell r="E585">
            <v>3</v>
          </cell>
          <cell r="F585" t="str">
            <v>Emro</v>
          </cell>
          <cell r="G585">
            <v>6</v>
          </cell>
          <cell r="H585" t="str">
            <v>ssa</v>
          </cell>
          <cell r="I585">
            <v>1</v>
          </cell>
          <cell r="J585" t="str">
            <v>low and middle</v>
          </cell>
          <cell r="K585" t="str">
            <v>males</v>
          </cell>
          <cell r="L585" t="str">
            <v>1995-2000</v>
          </cell>
          <cell r="M585">
            <v>860.26800000000003</v>
          </cell>
          <cell r="N585">
            <v>286.976</v>
          </cell>
          <cell r="O585">
            <v>80.122</v>
          </cell>
          <cell r="P585">
            <v>109.066</v>
          </cell>
          <cell r="Q585">
            <v>93.646999999999991</v>
          </cell>
          <cell r="R585">
            <v>97.855999999999995</v>
          </cell>
          <cell r="S585">
            <v>79.344999999999999</v>
          </cell>
          <cell r="T585">
            <v>113.25600000000001</v>
          </cell>
        </row>
        <row r="586">
          <cell r="A586">
            <v>194</v>
          </cell>
          <cell r="B586">
            <v>740</v>
          </cell>
          <cell r="C586" t="str">
            <v>Suriname</v>
          </cell>
          <cell r="D586">
            <v>0</v>
          </cell>
          <cell r="E586">
            <v>2</v>
          </cell>
          <cell r="F586" t="str">
            <v>Amro</v>
          </cell>
          <cell r="G586">
            <v>7</v>
          </cell>
          <cell r="H586" t="str">
            <v>lac</v>
          </cell>
          <cell r="I586">
            <v>1</v>
          </cell>
          <cell r="J586" t="str">
            <v>low and middle</v>
          </cell>
          <cell r="K586" t="str">
            <v>males</v>
          </cell>
          <cell r="L586" t="str">
            <v>1995-2000</v>
          </cell>
          <cell r="M586">
            <v>6.7450000000000001</v>
          </cell>
          <cell r="N586">
            <v>0.84199999999999997</v>
          </cell>
          <cell r="O586">
            <v>0.109</v>
          </cell>
          <cell r="P586">
            <v>0.47600000000000003</v>
          </cell>
          <cell r="Q586">
            <v>0.63100000000000001</v>
          </cell>
          <cell r="R586">
            <v>0.86599999999999999</v>
          </cell>
          <cell r="S586">
            <v>1.3879999999999999</v>
          </cell>
          <cell r="T586">
            <v>2.4329999999999998</v>
          </cell>
        </row>
        <row r="587">
          <cell r="A587">
            <v>46</v>
          </cell>
          <cell r="B587">
            <v>748</v>
          </cell>
          <cell r="C587" t="str">
            <v>Swaziland</v>
          </cell>
          <cell r="D587">
            <v>0</v>
          </cell>
          <cell r="E587">
            <v>1</v>
          </cell>
          <cell r="F587" t="str">
            <v>Afro</v>
          </cell>
          <cell r="G587">
            <v>6</v>
          </cell>
          <cell r="H587" t="str">
            <v>ssa</v>
          </cell>
          <cell r="I587">
            <v>1</v>
          </cell>
          <cell r="J587" t="str">
            <v>low and middle</v>
          </cell>
          <cell r="K587" t="str">
            <v>males</v>
          </cell>
          <cell r="L587" t="str">
            <v>1995-2000</v>
          </cell>
          <cell r="M587">
            <v>23.036000000000001</v>
          </cell>
          <cell r="N587">
            <v>10.045</v>
          </cell>
          <cell r="O587">
            <v>1.7989999999999999</v>
          </cell>
          <cell r="P587">
            <v>2.6850000000000001</v>
          </cell>
          <cell r="Q587">
            <v>1.7790000000000004</v>
          </cell>
          <cell r="R587">
            <v>1.9550000000000001</v>
          </cell>
          <cell r="S587">
            <v>1.8010000000000002</v>
          </cell>
          <cell r="T587">
            <v>2.972</v>
          </cell>
        </row>
        <row r="588">
          <cell r="A588">
            <v>140</v>
          </cell>
          <cell r="B588">
            <v>752</v>
          </cell>
          <cell r="C588" t="str">
            <v>Sweden</v>
          </cell>
          <cell r="D588">
            <v>0</v>
          </cell>
          <cell r="E588">
            <v>4</v>
          </cell>
          <cell r="F588" t="str">
            <v>Euro</v>
          </cell>
          <cell r="G588">
            <v>1</v>
          </cell>
          <cell r="H588" t="str">
            <v>eme</v>
          </cell>
          <cell r="I588">
            <v>4</v>
          </cell>
          <cell r="J588" t="str">
            <v>high</v>
          </cell>
          <cell r="K588" t="str">
            <v>males</v>
          </cell>
          <cell r="L588" t="str">
            <v>1995-2000</v>
          </cell>
          <cell r="M588">
            <v>243.387</v>
          </cell>
          <cell r="N588">
            <v>1.6240000000000001</v>
          </cell>
          <cell r="O588">
            <v>0.39800000000000002</v>
          </cell>
          <cell r="P588">
            <v>2.56</v>
          </cell>
          <cell r="Q588">
            <v>5.82</v>
          </cell>
          <cell r="R588">
            <v>21.417999999999999</v>
          </cell>
          <cell r="S588">
            <v>33.968000000000004</v>
          </cell>
          <cell r="T588">
            <v>177.59899999999999</v>
          </cell>
        </row>
        <row r="589">
          <cell r="A589">
            <v>161</v>
          </cell>
          <cell r="B589">
            <v>756</v>
          </cell>
          <cell r="C589" t="str">
            <v>Switzerland</v>
          </cell>
          <cell r="D589">
            <v>0</v>
          </cell>
          <cell r="E589">
            <v>4</v>
          </cell>
          <cell r="F589" t="str">
            <v>Euro</v>
          </cell>
          <cell r="G589">
            <v>1</v>
          </cell>
          <cell r="H589" t="str">
            <v>eme</v>
          </cell>
          <cell r="I589">
            <v>4</v>
          </cell>
          <cell r="J589" t="str">
            <v>high</v>
          </cell>
          <cell r="K589" t="str">
            <v>males</v>
          </cell>
          <cell r="L589" t="str">
            <v>1995-2000</v>
          </cell>
          <cell r="M589">
            <v>160.08600000000001</v>
          </cell>
          <cell r="N589">
            <v>2.0550000000000002</v>
          </cell>
          <cell r="O589">
            <v>0.61699999999999999</v>
          </cell>
          <cell r="P589">
            <v>4.1769999999999996</v>
          </cell>
          <cell r="Q589">
            <v>8.0950000000000006</v>
          </cell>
          <cell r="R589">
            <v>17.323</v>
          </cell>
          <cell r="S589">
            <v>25.055999999999997</v>
          </cell>
          <cell r="T589">
            <v>102.76299999999999</v>
          </cell>
        </row>
        <row r="590">
          <cell r="A590">
            <v>115</v>
          </cell>
          <cell r="B590">
            <v>760</v>
          </cell>
          <cell r="C590" t="str">
            <v>Syrian Arab Republic</v>
          </cell>
          <cell r="D590">
            <v>0</v>
          </cell>
          <cell r="E590">
            <v>3</v>
          </cell>
          <cell r="F590" t="str">
            <v>Emro</v>
          </cell>
          <cell r="G590">
            <v>8</v>
          </cell>
          <cell r="H590" t="str">
            <v>mec</v>
          </cell>
          <cell r="I590">
            <v>1</v>
          </cell>
          <cell r="J590" t="str">
            <v>low and middle</v>
          </cell>
          <cell r="K590" t="str">
            <v>males</v>
          </cell>
          <cell r="L590" t="str">
            <v>1995-2000</v>
          </cell>
          <cell r="M590">
            <v>210.136</v>
          </cell>
          <cell r="N590">
            <v>56.302</v>
          </cell>
          <cell r="O590">
            <v>8.2059999999999995</v>
          </cell>
          <cell r="P590">
            <v>18.201000000000001</v>
          </cell>
          <cell r="Q590">
            <v>16.614000000000001</v>
          </cell>
          <cell r="R590">
            <v>24.28</v>
          </cell>
          <cell r="S590">
            <v>30.907</v>
          </cell>
          <cell r="T590">
            <v>55.625999999999998</v>
          </cell>
        </row>
        <row r="591">
          <cell r="A591">
            <v>85</v>
          </cell>
          <cell r="B591">
            <v>762</v>
          </cell>
          <cell r="C591" t="str">
            <v>Tajikistan</v>
          </cell>
          <cell r="D591">
            <v>0</v>
          </cell>
          <cell r="E591">
            <v>4</v>
          </cell>
          <cell r="F591" t="str">
            <v>Euro</v>
          </cell>
          <cell r="G591">
            <v>8</v>
          </cell>
          <cell r="H591" t="str">
            <v>mec</v>
          </cell>
          <cell r="I591">
            <v>1</v>
          </cell>
          <cell r="J591" t="str">
            <v>low and middle</v>
          </cell>
          <cell r="K591" t="str">
            <v>males</v>
          </cell>
          <cell r="L591" t="str">
            <v>1995-2000</v>
          </cell>
          <cell r="M591">
            <v>111.38500000000001</v>
          </cell>
          <cell r="N591">
            <v>41.5</v>
          </cell>
          <cell r="O591">
            <v>3.9550000000000001</v>
          </cell>
          <cell r="P591">
            <v>5.4349999999999996</v>
          </cell>
          <cell r="Q591">
            <v>9.048</v>
          </cell>
          <cell r="R591">
            <v>12.128</v>
          </cell>
          <cell r="S591">
            <v>15.768000000000001</v>
          </cell>
          <cell r="T591">
            <v>23.551000000000002</v>
          </cell>
        </row>
        <row r="592">
          <cell r="A592">
            <v>98</v>
          </cell>
          <cell r="B592">
            <v>764</v>
          </cell>
          <cell r="C592" t="str">
            <v>Thailand</v>
          </cell>
          <cell r="D592">
            <v>0</v>
          </cell>
          <cell r="E592">
            <v>5</v>
          </cell>
          <cell r="F592" t="str">
            <v>Searo</v>
          </cell>
          <cell r="G592">
            <v>5</v>
          </cell>
          <cell r="H592" t="str">
            <v>oai</v>
          </cell>
          <cell r="I592">
            <v>1</v>
          </cell>
          <cell r="J592" t="str">
            <v>low and middle</v>
          </cell>
          <cell r="K592" t="str">
            <v>males</v>
          </cell>
          <cell r="L592" t="str">
            <v>1995-2000</v>
          </cell>
          <cell r="M592">
            <v>1132.4549999999999</v>
          </cell>
          <cell r="N592">
            <v>96.846999999999994</v>
          </cell>
          <cell r="O592">
            <v>29.395</v>
          </cell>
          <cell r="P592">
            <v>92.292000000000002</v>
          </cell>
          <cell r="Q592">
            <v>193.23</v>
          </cell>
          <cell r="R592">
            <v>229.50900000000001</v>
          </cell>
          <cell r="S592">
            <v>176.40600000000001</v>
          </cell>
          <cell r="T592">
            <v>314.77599999999995</v>
          </cell>
        </row>
        <row r="593">
          <cell r="A593">
            <v>63</v>
          </cell>
          <cell r="B593">
            <v>768</v>
          </cell>
          <cell r="C593" t="str">
            <v>Togo</v>
          </cell>
          <cell r="D593">
            <v>0</v>
          </cell>
          <cell r="E593">
            <v>1</v>
          </cell>
          <cell r="F593" t="str">
            <v>Afro</v>
          </cell>
          <cell r="G593">
            <v>6</v>
          </cell>
          <cell r="H593" t="str">
            <v>ssa</v>
          </cell>
          <cell r="I593">
            <v>1</v>
          </cell>
          <cell r="J593" t="str">
            <v>low and middle</v>
          </cell>
          <cell r="K593" t="str">
            <v>males</v>
          </cell>
          <cell r="L593" t="str">
            <v>1995-2000</v>
          </cell>
          <cell r="M593">
            <v>173.227</v>
          </cell>
          <cell r="N593">
            <v>64.331999999999994</v>
          </cell>
          <cell r="O593">
            <v>15.157</v>
          </cell>
          <cell r="P593">
            <v>16.605999999999998</v>
          </cell>
          <cell r="Q593">
            <v>24.568000000000001</v>
          </cell>
          <cell r="R593">
            <v>22.454000000000001</v>
          </cell>
          <cell r="S593">
            <v>12.471</v>
          </cell>
          <cell r="T593">
            <v>17.638999999999999</v>
          </cell>
        </row>
        <row r="594">
          <cell r="A594">
            <v>174</v>
          </cell>
          <cell r="B594">
            <v>780</v>
          </cell>
          <cell r="C594" t="str">
            <v>Trinidad and Tobago</v>
          </cell>
          <cell r="D594">
            <v>0</v>
          </cell>
          <cell r="E594">
            <v>2</v>
          </cell>
          <cell r="F594" t="str">
            <v>Amro</v>
          </cell>
          <cell r="G594">
            <v>7</v>
          </cell>
          <cell r="H594" t="str">
            <v>lac</v>
          </cell>
          <cell r="I594">
            <v>1</v>
          </cell>
          <cell r="J594" t="str">
            <v>low and middle</v>
          </cell>
          <cell r="K594" t="str">
            <v>males</v>
          </cell>
          <cell r="L594" t="str">
            <v>1995-2000</v>
          </cell>
          <cell r="M594">
            <v>20.454000000000001</v>
          </cell>
          <cell r="N594">
            <v>0.91300000000000003</v>
          </cell>
          <cell r="O594">
            <v>0.16400000000000001</v>
          </cell>
          <cell r="P594">
            <v>0.90300000000000002</v>
          </cell>
          <cell r="Q594">
            <v>1.383</v>
          </cell>
          <cell r="R594">
            <v>3.34</v>
          </cell>
          <cell r="S594">
            <v>3.7290000000000001</v>
          </cell>
          <cell r="T594">
            <v>10.022</v>
          </cell>
        </row>
        <row r="595">
          <cell r="A595">
            <v>117</v>
          </cell>
          <cell r="B595">
            <v>784</v>
          </cell>
          <cell r="C595" t="str">
            <v>United Arab Emirates</v>
          </cell>
          <cell r="D595">
            <v>0</v>
          </cell>
          <cell r="E595">
            <v>3</v>
          </cell>
          <cell r="F595" t="str">
            <v>Emro</v>
          </cell>
          <cell r="G595">
            <v>8</v>
          </cell>
          <cell r="H595" t="str">
            <v>mec</v>
          </cell>
          <cell r="I595">
            <v>4</v>
          </cell>
          <cell r="J595" t="str">
            <v>high</v>
          </cell>
          <cell r="K595" t="str">
            <v>males</v>
          </cell>
          <cell r="L595" t="str">
            <v>1995-2000</v>
          </cell>
          <cell r="M595">
            <v>23.812000000000001</v>
          </cell>
          <cell r="N595">
            <v>2.427</v>
          </cell>
          <cell r="O595">
            <v>0.29499999999999998</v>
          </cell>
          <cell r="P595">
            <v>0.47899999999999998</v>
          </cell>
          <cell r="Q595">
            <v>2.2320000000000002</v>
          </cell>
          <cell r="R595">
            <v>7.7609999999999992</v>
          </cell>
          <cell r="S595">
            <v>5.14</v>
          </cell>
          <cell r="T595">
            <v>5.4780000000000006</v>
          </cell>
        </row>
        <row r="596">
          <cell r="A596">
            <v>39</v>
          </cell>
          <cell r="B596">
            <v>788</v>
          </cell>
          <cell r="C596" t="str">
            <v>Tunisia</v>
          </cell>
          <cell r="D596">
            <v>0</v>
          </cell>
          <cell r="E596">
            <v>3</v>
          </cell>
          <cell r="F596" t="str">
            <v>Emro</v>
          </cell>
          <cell r="G596">
            <v>8</v>
          </cell>
          <cell r="H596" t="str">
            <v>mec</v>
          </cell>
          <cell r="I596">
            <v>1</v>
          </cell>
          <cell r="J596" t="str">
            <v>low and middle</v>
          </cell>
          <cell r="K596" t="str">
            <v>males</v>
          </cell>
          <cell r="L596" t="str">
            <v>1995-2000</v>
          </cell>
          <cell r="M596">
            <v>170.37899999999999</v>
          </cell>
          <cell r="N596">
            <v>19.122</v>
          </cell>
          <cell r="O596">
            <v>3.12</v>
          </cell>
          <cell r="P596">
            <v>9.1229999999999993</v>
          </cell>
          <cell r="Q596">
            <v>10.731</v>
          </cell>
          <cell r="R596">
            <v>19.928000000000001</v>
          </cell>
          <cell r="S596">
            <v>31.245000000000001</v>
          </cell>
          <cell r="T596">
            <v>77.11</v>
          </cell>
        </row>
        <row r="597">
          <cell r="A597">
            <v>116</v>
          </cell>
          <cell r="B597">
            <v>792</v>
          </cell>
          <cell r="C597" t="str">
            <v>Turkey</v>
          </cell>
          <cell r="D597">
            <v>0</v>
          </cell>
          <cell r="E597">
            <v>4</v>
          </cell>
          <cell r="F597" t="str">
            <v>Euro</v>
          </cell>
          <cell r="G597">
            <v>8</v>
          </cell>
          <cell r="H597" t="str">
            <v>mec</v>
          </cell>
          <cell r="I597">
            <v>1</v>
          </cell>
          <cell r="J597" t="str">
            <v>low and middle</v>
          </cell>
          <cell r="K597" t="str">
            <v>males</v>
          </cell>
          <cell r="L597" t="str">
            <v>1995-2000</v>
          </cell>
          <cell r="M597">
            <v>1143.8030000000001</v>
          </cell>
          <cell r="N597">
            <v>248.715</v>
          </cell>
          <cell r="O597">
            <v>29.131999999999998</v>
          </cell>
          <cell r="P597">
            <v>62.706000000000003</v>
          </cell>
          <cell r="Q597">
            <v>75.900999999999996</v>
          </cell>
          <cell r="R597">
            <v>156.184</v>
          </cell>
          <cell r="S597">
            <v>210.82300000000001</v>
          </cell>
          <cell r="T597">
            <v>360.34199999999998</v>
          </cell>
        </row>
        <row r="598">
          <cell r="A598">
            <v>86</v>
          </cell>
          <cell r="B598">
            <v>795</v>
          </cell>
          <cell r="C598" t="str">
            <v>Turkmenistan</v>
          </cell>
          <cell r="D598">
            <v>0</v>
          </cell>
          <cell r="E598">
            <v>4</v>
          </cell>
          <cell r="F598" t="str">
            <v>Euro</v>
          </cell>
          <cell r="G598">
            <v>8</v>
          </cell>
          <cell r="H598" t="str">
            <v>mec</v>
          </cell>
          <cell r="I598">
            <v>1</v>
          </cell>
          <cell r="J598" t="str">
            <v>low and middle</v>
          </cell>
          <cell r="K598" t="str">
            <v>males</v>
          </cell>
          <cell r="L598" t="str">
            <v>1995-2000</v>
          </cell>
          <cell r="M598">
            <v>83.933999999999997</v>
          </cell>
          <cell r="N598">
            <v>26.143000000000001</v>
          </cell>
          <cell r="O598">
            <v>2.4289999999999998</v>
          </cell>
          <cell r="P598">
            <v>4.9640000000000004</v>
          </cell>
          <cell r="Q598">
            <v>8.3559999999999999</v>
          </cell>
          <cell r="R598">
            <v>11.648</v>
          </cell>
          <cell r="S598">
            <v>13.954000000000001</v>
          </cell>
          <cell r="T598">
            <v>16.440000000000001</v>
          </cell>
        </row>
        <row r="599">
          <cell r="A599">
            <v>20</v>
          </cell>
          <cell r="B599">
            <v>800</v>
          </cell>
          <cell r="C599" t="str">
            <v>Uganda</v>
          </cell>
          <cell r="D599">
            <v>0</v>
          </cell>
          <cell r="E599">
            <v>1</v>
          </cell>
          <cell r="F599" t="str">
            <v>Afro</v>
          </cell>
          <cell r="G599">
            <v>6</v>
          </cell>
          <cell r="H599" t="str">
            <v>ssa</v>
          </cell>
          <cell r="I599">
            <v>1</v>
          </cell>
          <cell r="J599" t="str">
            <v>low and middle</v>
          </cell>
          <cell r="K599" t="str">
            <v>males</v>
          </cell>
          <cell r="L599" t="str">
            <v>1995-2000</v>
          </cell>
          <cell r="M599">
            <v>1126.8879999999999</v>
          </cell>
          <cell r="N599">
            <v>479.70400000000001</v>
          </cell>
          <cell r="O599">
            <v>105.09399999999999</v>
          </cell>
          <cell r="P599">
            <v>113.71099999999998</v>
          </cell>
          <cell r="Q599">
            <v>176.49699999999999</v>
          </cell>
          <cell r="R599">
            <v>130.44400000000002</v>
          </cell>
          <cell r="S599">
            <v>56.248000000000005</v>
          </cell>
          <cell r="T599">
            <v>65.19</v>
          </cell>
        </row>
        <row r="600">
          <cell r="A600">
            <v>130</v>
          </cell>
          <cell r="B600">
            <v>804</v>
          </cell>
          <cell r="C600" t="str">
            <v>Ukraine</v>
          </cell>
          <cell r="D600">
            <v>0</v>
          </cell>
          <cell r="E600">
            <v>4</v>
          </cell>
          <cell r="F600" t="str">
            <v>Euro</v>
          </cell>
          <cell r="G600">
            <v>2</v>
          </cell>
          <cell r="H600" t="str">
            <v>fse</v>
          </cell>
          <cell r="I600">
            <v>1</v>
          </cell>
          <cell r="J600" t="str">
            <v>low and middle</v>
          </cell>
          <cell r="K600" t="str">
            <v>males</v>
          </cell>
          <cell r="L600" t="str">
            <v>1995-2000</v>
          </cell>
          <cell r="M600">
            <v>1720.5889999999999</v>
          </cell>
          <cell r="N600">
            <v>39.012999999999998</v>
          </cell>
          <cell r="O600">
            <v>12.01</v>
          </cell>
          <cell r="P600">
            <v>62.634</v>
          </cell>
          <cell r="Q600">
            <v>151.613</v>
          </cell>
          <cell r="R600">
            <v>354.97900000000004</v>
          </cell>
          <cell r="S600">
            <v>439.322</v>
          </cell>
          <cell r="T600">
            <v>661.01799999999992</v>
          </cell>
        </row>
        <row r="601">
          <cell r="A601">
            <v>152</v>
          </cell>
          <cell r="B601">
            <v>807</v>
          </cell>
          <cell r="C601" t="str">
            <v>TFYR Macedonia</v>
          </cell>
          <cell r="D601">
            <v>0</v>
          </cell>
          <cell r="E601">
            <v>4</v>
          </cell>
          <cell r="F601" t="str">
            <v>Euro</v>
          </cell>
          <cell r="G601">
            <v>2</v>
          </cell>
          <cell r="H601" t="str">
            <v>fse</v>
          </cell>
          <cell r="I601">
            <v>1</v>
          </cell>
          <cell r="J601" t="str">
            <v>low and middle</v>
          </cell>
          <cell r="K601" t="str">
            <v>males</v>
          </cell>
          <cell r="L601" t="str">
            <v>1995-2000</v>
          </cell>
          <cell r="M601">
            <v>42.161999999999999</v>
          </cell>
          <cell r="N601">
            <v>2.2690000000000001</v>
          </cell>
          <cell r="O601">
            <v>0.27100000000000002</v>
          </cell>
          <cell r="P601">
            <v>0.96799999999999997</v>
          </cell>
          <cell r="Q601">
            <v>2.004</v>
          </cell>
          <cell r="R601">
            <v>6.011000000000001</v>
          </cell>
          <cell r="S601">
            <v>9.6850000000000005</v>
          </cell>
          <cell r="T601">
            <v>20.954000000000001</v>
          </cell>
        </row>
        <row r="602">
          <cell r="A602">
            <v>35</v>
          </cell>
          <cell r="B602">
            <v>818</v>
          </cell>
          <cell r="C602" t="str">
            <v>Egypt</v>
          </cell>
          <cell r="D602">
            <v>0</v>
          </cell>
          <cell r="E602">
            <v>3</v>
          </cell>
          <cell r="F602" t="str">
            <v>Emro</v>
          </cell>
          <cell r="G602">
            <v>8</v>
          </cell>
          <cell r="H602" t="str">
            <v>mec</v>
          </cell>
          <cell r="I602">
            <v>1</v>
          </cell>
          <cell r="J602" t="str">
            <v>low and middle</v>
          </cell>
          <cell r="K602" t="str">
            <v>males</v>
          </cell>
          <cell r="L602" t="str">
            <v>1995-2000</v>
          </cell>
          <cell r="M602">
            <v>1161.923</v>
          </cell>
          <cell r="N602">
            <v>288.05</v>
          </cell>
          <cell r="O602">
            <v>32.08</v>
          </cell>
          <cell r="P602">
            <v>50.474000000000004</v>
          </cell>
          <cell r="Q602">
            <v>85.174999999999997</v>
          </cell>
          <cell r="R602">
            <v>167.94300000000001</v>
          </cell>
          <cell r="S602">
            <v>215.65300000000002</v>
          </cell>
          <cell r="T602">
            <v>322.548</v>
          </cell>
        </row>
        <row r="603">
          <cell r="A603">
            <v>141</v>
          </cell>
          <cell r="B603">
            <v>826</v>
          </cell>
          <cell r="C603" t="str">
            <v>United Kingdom</v>
          </cell>
          <cell r="D603">
            <v>0</v>
          </cell>
          <cell r="E603">
            <v>4</v>
          </cell>
          <cell r="F603" t="str">
            <v>Euro</v>
          </cell>
          <cell r="G603">
            <v>1</v>
          </cell>
          <cell r="H603" t="str">
            <v>eme</v>
          </cell>
          <cell r="I603">
            <v>4</v>
          </cell>
          <cell r="J603" t="str">
            <v>high</v>
          </cell>
          <cell r="K603" t="str">
            <v>males</v>
          </cell>
          <cell r="L603" t="str">
            <v>1995-2000</v>
          </cell>
          <cell r="M603">
            <v>1570.2170000000001</v>
          </cell>
          <cell r="N603">
            <v>16.030999999999999</v>
          </cell>
          <cell r="O603">
            <v>3.4420000000000002</v>
          </cell>
          <cell r="P603">
            <v>21.064</v>
          </cell>
          <cell r="Q603">
            <v>39.72</v>
          </cell>
          <cell r="R603">
            <v>150.71699999999998</v>
          </cell>
          <cell r="S603">
            <v>290.40800000000002</v>
          </cell>
          <cell r="T603">
            <v>1048.835</v>
          </cell>
        </row>
        <row r="604">
          <cell r="A604">
            <v>21</v>
          </cell>
          <cell r="B604">
            <v>834</v>
          </cell>
          <cell r="C604" t="str">
            <v>United Rep. of Tanzania</v>
          </cell>
          <cell r="D604">
            <v>0</v>
          </cell>
          <cell r="E604">
            <v>1</v>
          </cell>
          <cell r="F604" t="str">
            <v>Afro</v>
          </cell>
          <cell r="G604">
            <v>6</v>
          </cell>
          <cell r="H604" t="str">
            <v>ssa</v>
          </cell>
          <cell r="I604">
            <v>1</v>
          </cell>
          <cell r="J604" t="str">
            <v>low and middle</v>
          </cell>
          <cell r="K604" t="str">
            <v>males</v>
          </cell>
          <cell r="L604" t="str">
            <v>1995-2000</v>
          </cell>
          <cell r="M604">
            <v>1248.1179999999999</v>
          </cell>
          <cell r="N604">
            <v>462.82600000000002</v>
          </cell>
          <cell r="O604">
            <v>113.687</v>
          </cell>
          <cell r="P604">
            <v>129.73500000000001</v>
          </cell>
          <cell r="Q604">
            <v>190.476</v>
          </cell>
          <cell r="R604">
            <v>167.98</v>
          </cell>
          <cell r="S604">
            <v>83.507000000000005</v>
          </cell>
          <cell r="T604">
            <v>99.907000000000011</v>
          </cell>
        </row>
        <row r="605">
          <cell r="A605">
            <v>199</v>
          </cell>
          <cell r="B605">
            <v>840</v>
          </cell>
          <cell r="C605" t="str">
            <v>United States of America</v>
          </cell>
          <cell r="D605">
            <v>0</v>
          </cell>
          <cell r="E605">
            <v>2</v>
          </cell>
          <cell r="F605" t="str">
            <v>Amro</v>
          </cell>
          <cell r="G605">
            <v>1</v>
          </cell>
          <cell r="H605" t="str">
            <v>eme</v>
          </cell>
          <cell r="I605">
            <v>4</v>
          </cell>
          <cell r="J605" t="str">
            <v>high</v>
          </cell>
          <cell r="K605" t="str">
            <v>males</v>
          </cell>
          <cell r="L605" t="str">
            <v>1995-2000</v>
          </cell>
          <cell r="M605">
            <v>5998.7820000000002</v>
          </cell>
          <cell r="N605">
            <v>93.74</v>
          </cell>
          <cell r="O605">
            <v>25.213999999999999</v>
          </cell>
          <cell r="P605">
            <v>185.244</v>
          </cell>
          <cell r="Q605">
            <v>422.67700000000002</v>
          </cell>
          <cell r="R605">
            <v>794.23500000000001</v>
          </cell>
          <cell r="S605">
            <v>1003.873</v>
          </cell>
          <cell r="T605">
            <v>3473.799</v>
          </cell>
        </row>
        <row r="606">
          <cell r="A606">
            <v>49</v>
          </cell>
          <cell r="B606">
            <v>854</v>
          </cell>
          <cell r="C606" t="str">
            <v>Burkina Faso</v>
          </cell>
          <cell r="D606">
            <v>0</v>
          </cell>
          <cell r="E606">
            <v>1</v>
          </cell>
          <cell r="F606" t="str">
            <v>Afro</v>
          </cell>
          <cell r="G606">
            <v>6</v>
          </cell>
          <cell r="H606" t="str">
            <v>ssa</v>
          </cell>
          <cell r="I606">
            <v>1</v>
          </cell>
          <cell r="J606" t="str">
            <v>low and middle</v>
          </cell>
          <cell r="K606" t="str">
            <v>males</v>
          </cell>
          <cell r="L606" t="str">
            <v>1995-2000</v>
          </cell>
          <cell r="M606">
            <v>529.80499999999995</v>
          </cell>
          <cell r="N606">
            <v>232.35300000000001</v>
          </cell>
          <cell r="O606">
            <v>51.497</v>
          </cell>
          <cell r="P606">
            <v>50.895000000000003</v>
          </cell>
          <cell r="Q606">
            <v>63.744</v>
          </cell>
          <cell r="R606">
            <v>58.243000000000002</v>
          </cell>
          <cell r="S606">
            <v>32.927</v>
          </cell>
          <cell r="T606">
            <v>40.146000000000001</v>
          </cell>
        </row>
        <row r="607">
          <cell r="A607">
            <v>195</v>
          </cell>
          <cell r="B607">
            <v>858</v>
          </cell>
          <cell r="C607" t="str">
            <v>Uruguay</v>
          </cell>
          <cell r="D607">
            <v>0</v>
          </cell>
          <cell r="E607">
            <v>2</v>
          </cell>
          <cell r="F607" t="str">
            <v>Amro</v>
          </cell>
          <cell r="G607">
            <v>7</v>
          </cell>
          <cell r="H607" t="str">
            <v>lac</v>
          </cell>
          <cell r="I607">
            <v>1</v>
          </cell>
          <cell r="J607" t="str">
            <v>low and middle</v>
          </cell>
          <cell r="K607" t="str">
            <v>males</v>
          </cell>
          <cell r="L607" t="str">
            <v>1995-2000</v>
          </cell>
          <cell r="M607">
            <v>81.846000000000004</v>
          </cell>
          <cell r="N607">
            <v>3.4830000000000001</v>
          </cell>
          <cell r="O607">
            <v>0.49299999999999999</v>
          </cell>
          <cell r="P607">
            <v>2.4470000000000001</v>
          </cell>
          <cell r="Q607">
            <v>3.5720000000000001</v>
          </cell>
          <cell r="R607">
            <v>11.033000000000001</v>
          </cell>
          <cell r="S607">
            <v>17.596</v>
          </cell>
          <cell r="T607">
            <v>43.222000000000001</v>
          </cell>
        </row>
        <row r="608">
          <cell r="A608">
            <v>87</v>
          </cell>
          <cell r="B608">
            <v>860</v>
          </cell>
          <cell r="C608" t="str">
            <v>Uzbekistan</v>
          </cell>
          <cell r="D608">
            <v>0</v>
          </cell>
          <cell r="E608">
            <v>4</v>
          </cell>
          <cell r="F608" t="str">
            <v>Euro</v>
          </cell>
          <cell r="G608">
            <v>8</v>
          </cell>
          <cell r="H608" t="str">
            <v>mec</v>
          </cell>
          <cell r="I608">
            <v>1</v>
          </cell>
          <cell r="J608" t="str">
            <v>low and middle</v>
          </cell>
          <cell r="K608" t="str">
            <v>males</v>
          </cell>
          <cell r="L608" t="str">
            <v>1995-2000</v>
          </cell>
          <cell r="M608">
            <v>414.39100000000002</v>
          </cell>
          <cell r="N608">
            <v>114.274</v>
          </cell>
          <cell r="O608">
            <v>11.975</v>
          </cell>
          <cell r="P608">
            <v>24.748999999999999</v>
          </cell>
          <cell r="Q608">
            <v>42.725999999999999</v>
          </cell>
          <cell r="R608">
            <v>58.043999999999997</v>
          </cell>
          <cell r="S608">
            <v>67.462999999999994</v>
          </cell>
          <cell r="T608">
            <v>95.16</v>
          </cell>
        </row>
        <row r="609">
          <cell r="A609">
            <v>196</v>
          </cell>
          <cell r="B609">
            <v>862</v>
          </cell>
          <cell r="C609" t="str">
            <v>Venezuela</v>
          </cell>
          <cell r="D609">
            <v>0</v>
          </cell>
          <cell r="E609">
            <v>2</v>
          </cell>
          <cell r="F609" t="str">
            <v>Amro</v>
          </cell>
          <cell r="G609">
            <v>7</v>
          </cell>
          <cell r="H609" t="str">
            <v>lac</v>
          </cell>
          <cell r="I609">
            <v>1</v>
          </cell>
          <cell r="J609" t="str">
            <v>low and middle</v>
          </cell>
          <cell r="K609" t="str">
            <v>males</v>
          </cell>
          <cell r="L609" t="str">
            <v>1995-2000</v>
          </cell>
          <cell r="M609">
            <v>306.88799999999998</v>
          </cell>
          <cell r="N609">
            <v>40.959000000000003</v>
          </cell>
          <cell r="O609">
            <v>7.0920000000000005</v>
          </cell>
          <cell r="P609">
            <v>28.493000000000002</v>
          </cell>
          <cell r="Q609">
            <v>32.474000000000004</v>
          </cell>
          <cell r="R609">
            <v>51.129000000000005</v>
          </cell>
          <cell r="S609">
            <v>49.033999999999999</v>
          </cell>
          <cell r="T609">
            <v>97.706999999999994</v>
          </cell>
        </row>
        <row r="610">
          <cell r="A610">
            <v>214</v>
          </cell>
          <cell r="B610">
            <v>882</v>
          </cell>
          <cell r="C610" t="str">
            <v>Samoa</v>
          </cell>
          <cell r="D610">
            <v>0</v>
          </cell>
          <cell r="E610">
            <v>6</v>
          </cell>
          <cell r="F610" t="str">
            <v>Wpro</v>
          </cell>
          <cell r="G610">
            <v>5</v>
          </cell>
          <cell r="H610" t="str">
            <v>oai</v>
          </cell>
          <cell r="I610">
            <v>1</v>
          </cell>
          <cell r="J610" t="str">
            <v>low and middle</v>
          </cell>
          <cell r="K610" t="str">
            <v>males</v>
          </cell>
          <cell r="L610" t="str">
            <v>1995-2000</v>
          </cell>
          <cell r="M610">
            <v>2.3919999999999999</v>
          </cell>
          <cell r="N610">
            <v>0.32300000000000001</v>
          </cell>
          <cell r="O610">
            <v>4.1000000000000002E-2</v>
          </cell>
          <cell r="P610">
            <v>0.121</v>
          </cell>
          <cell r="Q610">
            <v>0.14399999999999999</v>
          </cell>
          <cell r="R610">
            <v>0.34</v>
          </cell>
          <cell r="S610">
            <v>0.52100000000000002</v>
          </cell>
          <cell r="T610">
            <v>0.90200000000000002</v>
          </cell>
        </row>
        <row r="611">
          <cell r="A611">
            <v>118</v>
          </cell>
          <cell r="B611">
            <v>887</v>
          </cell>
          <cell r="C611" t="str">
            <v>Yemen</v>
          </cell>
          <cell r="D611">
            <v>0</v>
          </cell>
          <cell r="E611">
            <v>3</v>
          </cell>
          <cell r="F611" t="str">
            <v>Emro</v>
          </cell>
          <cell r="G611">
            <v>8</v>
          </cell>
          <cell r="H611" t="str">
            <v>mec</v>
          </cell>
          <cell r="I611">
            <v>1</v>
          </cell>
          <cell r="J611" t="str">
            <v>low and middle</v>
          </cell>
          <cell r="K611" t="str">
            <v>males</v>
          </cell>
          <cell r="L611" t="str">
            <v>1995-2000</v>
          </cell>
          <cell r="M611">
            <v>427.75</v>
          </cell>
          <cell r="N611">
            <v>221.023</v>
          </cell>
          <cell r="O611">
            <v>21.988</v>
          </cell>
          <cell r="P611">
            <v>40.43</v>
          </cell>
          <cell r="Q611">
            <v>31.613999999999997</v>
          </cell>
          <cell r="R611">
            <v>31.233999999999998</v>
          </cell>
          <cell r="S611">
            <v>33.348999999999997</v>
          </cell>
          <cell r="T611">
            <v>48.111999999999995</v>
          </cell>
        </row>
        <row r="612">
          <cell r="A612">
            <v>153</v>
          </cell>
          <cell r="B612">
            <v>891</v>
          </cell>
          <cell r="C612" t="str">
            <v>Yugoslavia</v>
          </cell>
          <cell r="D612">
            <v>0</v>
          </cell>
          <cell r="E612">
            <v>4</v>
          </cell>
          <cell r="F612" t="str">
            <v>Euro</v>
          </cell>
          <cell r="G612">
            <v>2</v>
          </cell>
          <cell r="H612" t="str">
            <v>fse</v>
          </cell>
          <cell r="I612">
            <v>1</v>
          </cell>
          <cell r="J612" t="str">
            <v>low and middle</v>
          </cell>
          <cell r="K612" t="str">
            <v>males</v>
          </cell>
          <cell r="L612" t="str">
            <v>1995-2000</v>
          </cell>
          <cell r="M612">
            <v>269.41399999999999</v>
          </cell>
          <cell r="N612">
            <v>10.163</v>
          </cell>
          <cell r="O612">
            <v>1.2130000000000001</v>
          </cell>
          <cell r="P612">
            <v>4.9220000000000006</v>
          </cell>
          <cell r="Q612">
            <v>11.237000000000002</v>
          </cell>
          <cell r="R612">
            <v>38.079000000000001</v>
          </cell>
          <cell r="S612">
            <v>68.084999999999994</v>
          </cell>
          <cell r="T612">
            <v>135.715</v>
          </cell>
        </row>
        <row r="613">
          <cell r="A613">
            <v>22</v>
          </cell>
          <cell r="B613">
            <v>894</v>
          </cell>
          <cell r="C613" t="str">
            <v>Zambia</v>
          </cell>
          <cell r="D613">
            <v>0</v>
          </cell>
          <cell r="E613">
            <v>1</v>
          </cell>
          <cell r="F613" t="str">
            <v>Afro</v>
          </cell>
          <cell r="G613">
            <v>6</v>
          </cell>
          <cell r="H613" t="str">
            <v>ssa</v>
          </cell>
          <cell r="I613">
            <v>1</v>
          </cell>
          <cell r="J613" t="str">
            <v>low and middle</v>
          </cell>
          <cell r="K613" t="str">
            <v>males</v>
          </cell>
          <cell r="L613" t="str">
            <v>1995-2000</v>
          </cell>
          <cell r="M613">
            <v>431.50599999999997</v>
          </cell>
          <cell r="N613">
            <v>139.96600000000001</v>
          </cell>
          <cell r="O613">
            <v>33.151000000000003</v>
          </cell>
          <cell r="P613">
            <v>47.372</v>
          </cell>
          <cell r="Q613">
            <v>86.227000000000004</v>
          </cell>
          <cell r="R613">
            <v>65.293000000000006</v>
          </cell>
          <cell r="S613">
            <v>26.823999999999998</v>
          </cell>
          <cell r="T613">
            <v>32.672999999999995</v>
          </cell>
        </row>
        <row r="614">
          <cell r="A614">
            <v>1</v>
          </cell>
          <cell r="B614">
            <v>900</v>
          </cell>
          <cell r="C614" t="str">
            <v>World total</v>
          </cell>
          <cell r="K614" t="str">
            <v>males</v>
          </cell>
          <cell r="L614" t="str">
            <v>1995-2000</v>
          </cell>
          <cell r="M614">
            <v>137581.58300000001</v>
          </cell>
          <cell r="N614">
            <v>27018.807000000001</v>
          </cell>
          <cell r="O614">
            <v>4976.9050000000007</v>
          </cell>
          <cell r="P614">
            <v>7969.4250000000011</v>
          </cell>
          <cell r="Q614">
            <v>11855.838</v>
          </cell>
          <cell r="R614">
            <v>19614.427</v>
          </cell>
          <cell r="S614">
            <v>22730.446</v>
          </cell>
          <cell r="T614">
            <v>43415.735000000001</v>
          </cell>
        </row>
        <row r="615">
          <cell r="A615">
            <v>2</v>
          </cell>
          <cell r="B615">
            <v>901</v>
          </cell>
          <cell r="C615" t="str">
            <v>More developed regions (*)</v>
          </cell>
          <cell r="K615" t="str">
            <v>males</v>
          </cell>
          <cell r="L615" t="str">
            <v>1995-2000</v>
          </cell>
          <cell r="M615">
            <v>30625.838</v>
          </cell>
          <cell r="N615">
            <v>453.88900000000001</v>
          </cell>
          <cell r="O615">
            <v>130.59100000000001</v>
          </cell>
          <cell r="P615">
            <v>866.36599999999999</v>
          </cell>
          <cell r="Q615">
            <v>2088.9459999999999</v>
          </cell>
          <cell r="R615">
            <v>4717.6149999999998</v>
          </cell>
          <cell r="S615">
            <v>6400.4070000000002</v>
          </cell>
          <cell r="T615">
            <v>15968.023999999998</v>
          </cell>
        </row>
        <row r="616">
          <cell r="A616">
            <v>3</v>
          </cell>
          <cell r="B616">
            <v>902</v>
          </cell>
          <cell r="C616" t="str">
            <v>Less developed regions (+)</v>
          </cell>
          <cell r="K616" t="str">
            <v>males</v>
          </cell>
          <cell r="L616" t="str">
            <v>1995-2000</v>
          </cell>
          <cell r="M616">
            <v>106955.74400000001</v>
          </cell>
          <cell r="N616">
            <v>26564.917000000001</v>
          </cell>
          <cell r="O616">
            <v>4846.3140000000003</v>
          </cell>
          <cell r="P616">
            <v>7103.0590000000002</v>
          </cell>
          <cell r="Q616">
            <v>9766.8919999999998</v>
          </cell>
          <cell r="R616">
            <v>14896.812000000002</v>
          </cell>
          <cell r="S616">
            <v>16330.039000000001</v>
          </cell>
          <cell r="T616">
            <v>27447.710999999999</v>
          </cell>
        </row>
        <row r="617">
          <cell r="A617">
            <v>5</v>
          </cell>
          <cell r="B617">
            <v>903</v>
          </cell>
          <cell r="C617" t="str">
            <v>Africa</v>
          </cell>
          <cell r="K617" t="str">
            <v>males</v>
          </cell>
          <cell r="L617" t="str">
            <v>1995-2000</v>
          </cell>
          <cell r="M617">
            <v>26836.300999999999</v>
          </cell>
          <cell r="N617">
            <v>10622.416999999999</v>
          </cell>
          <cell r="O617">
            <v>2268.7719999999999</v>
          </cell>
          <cell r="P617">
            <v>2512.3490000000002</v>
          </cell>
          <cell r="Q617">
            <v>3195.0230000000001</v>
          </cell>
          <cell r="R617">
            <v>3149.3680000000004</v>
          </cell>
          <cell r="S617">
            <v>2138.79</v>
          </cell>
          <cell r="T617">
            <v>2949.5820000000003</v>
          </cell>
        </row>
        <row r="618">
          <cell r="A618">
            <v>162</v>
          </cell>
          <cell r="B618">
            <v>904</v>
          </cell>
          <cell r="C618" t="str">
            <v>Latin America and the Caribbean</v>
          </cell>
          <cell r="K618" t="str">
            <v>males</v>
          </cell>
          <cell r="L618" t="str">
            <v>1995-2000</v>
          </cell>
          <cell r="M618">
            <v>9155.9079999999994</v>
          </cell>
          <cell r="N618">
            <v>1458.5650000000001</v>
          </cell>
          <cell r="O618">
            <v>220.988</v>
          </cell>
          <cell r="P618">
            <v>808.01600000000008</v>
          </cell>
          <cell r="Q618">
            <v>1088.559</v>
          </cell>
          <cell r="R618">
            <v>1439.8340000000001</v>
          </cell>
          <cell r="S618">
            <v>1334.848</v>
          </cell>
          <cell r="T618">
            <v>2805.0980000000004</v>
          </cell>
        </row>
        <row r="619">
          <cell r="A619">
            <v>197</v>
          </cell>
          <cell r="B619">
            <v>905</v>
          </cell>
          <cell r="C619" t="str">
            <v>Northern America (12)</v>
          </cell>
          <cell r="K619" t="str">
            <v>males</v>
          </cell>
          <cell r="L619" t="str">
            <v>1995-2000</v>
          </cell>
          <cell r="M619">
            <v>6566.0050000000001</v>
          </cell>
          <cell r="N619">
            <v>101.086</v>
          </cell>
          <cell r="O619">
            <v>27.38</v>
          </cell>
          <cell r="P619">
            <v>198.715</v>
          </cell>
          <cell r="Q619">
            <v>453.33100000000002</v>
          </cell>
          <cell r="R619">
            <v>860.346</v>
          </cell>
          <cell r="S619">
            <v>1104.703</v>
          </cell>
          <cell r="T619">
            <v>3820.444</v>
          </cell>
        </row>
        <row r="620">
          <cell r="A620">
            <v>65</v>
          </cell>
          <cell r="B620">
            <v>906</v>
          </cell>
          <cell r="C620" t="str">
            <v>Eastern Asia</v>
          </cell>
          <cell r="K620" t="str">
            <v>males</v>
          </cell>
          <cell r="L620" t="str">
            <v>1995-2000</v>
          </cell>
          <cell r="M620">
            <v>28206.026999999998</v>
          </cell>
          <cell r="N620">
            <v>2388.2640000000001</v>
          </cell>
          <cell r="O620">
            <v>374.17</v>
          </cell>
          <cell r="P620">
            <v>1077.433</v>
          </cell>
          <cell r="Q620">
            <v>1809.181</v>
          </cell>
          <cell r="R620">
            <v>4231.3589999999995</v>
          </cell>
          <cell r="S620">
            <v>6357.1710000000003</v>
          </cell>
          <cell r="T620">
            <v>11968.449000000001</v>
          </cell>
        </row>
        <row r="621">
          <cell r="A621">
            <v>119</v>
          </cell>
          <cell r="B621">
            <v>908</v>
          </cell>
          <cell r="C621" t="str">
            <v>Europe</v>
          </cell>
          <cell r="K621" t="str">
            <v>males</v>
          </cell>
          <cell r="L621" t="str">
            <v>1995-2000</v>
          </cell>
          <cell r="M621">
            <v>20963.687999999998</v>
          </cell>
          <cell r="N621">
            <v>325.476</v>
          </cell>
          <cell r="O621">
            <v>95.367999999999995</v>
          </cell>
          <cell r="P621">
            <v>612.55899999999997</v>
          </cell>
          <cell r="Q621">
            <v>1539.5609999999999</v>
          </cell>
          <cell r="R621">
            <v>3465.7650000000003</v>
          </cell>
          <cell r="S621">
            <v>4677.7309999999998</v>
          </cell>
          <cell r="T621">
            <v>10247.228000000001</v>
          </cell>
        </row>
        <row r="622">
          <cell r="A622">
            <v>200</v>
          </cell>
          <cell r="B622">
            <v>909</v>
          </cell>
          <cell r="C622" t="str">
            <v>Oceania</v>
          </cell>
          <cell r="K622" t="str">
            <v>males</v>
          </cell>
          <cell r="L622" t="str">
            <v>1995-2000</v>
          </cell>
          <cell r="M622">
            <v>598.298</v>
          </cell>
          <cell r="N622">
            <v>42.182000000000002</v>
          </cell>
          <cell r="O622">
            <v>6.8320000000000007</v>
          </cell>
          <cell r="P622">
            <v>25.366</v>
          </cell>
          <cell r="Q622">
            <v>35.759</v>
          </cell>
          <cell r="R622">
            <v>74.691000000000003</v>
          </cell>
          <cell r="S622">
            <v>101.27600000000001</v>
          </cell>
          <cell r="T622">
            <v>312.19200000000001</v>
          </cell>
        </row>
        <row r="623">
          <cell r="A623">
            <v>6</v>
          </cell>
          <cell r="B623">
            <v>910</v>
          </cell>
          <cell r="C623" t="str">
            <v>Eastern Africa (1)</v>
          </cell>
          <cell r="K623" t="str">
            <v>males</v>
          </cell>
          <cell r="L623" t="str">
            <v>1995-2000</v>
          </cell>
          <cell r="M623">
            <v>10430.14</v>
          </cell>
          <cell r="N623">
            <v>4273.0600000000004</v>
          </cell>
          <cell r="O623">
            <v>916.23</v>
          </cell>
          <cell r="P623">
            <v>1004.4259999999999</v>
          </cell>
          <cell r="Q623">
            <v>1470.558</v>
          </cell>
          <cell r="R623">
            <v>1262.8489999999999</v>
          </cell>
          <cell r="S623">
            <v>661.88199999999995</v>
          </cell>
          <cell r="T623">
            <v>841.13499999999999</v>
          </cell>
        </row>
        <row r="624">
          <cell r="A624">
            <v>24</v>
          </cell>
          <cell r="B624">
            <v>911</v>
          </cell>
          <cell r="C624" t="str">
            <v>Middle Africa (3)</v>
          </cell>
          <cell r="K624" t="str">
            <v>males</v>
          </cell>
          <cell r="L624" t="str">
            <v>1995-2000</v>
          </cell>
          <cell r="M624">
            <v>3573.9760000000001</v>
          </cell>
          <cell r="N624">
            <v>1629.6890000000001</v>
          </cell>
          <cell r="O624">
            <v>327.92599999999999</v>
          </cell>
          <cell r="P624">
            <v>326.69200000000001</v>
          </cell>
          <cell r="Q624">
            <v>364.22399999999999</v>
          </cell>
          <cell r="R624">
            <v>352.84500000000003</v>
          </cell>
          <cell r="S624">
            <v>237.63</v>
          </cell>
          <cell r="T624">
            <v>334.97</v>
          </cell>
        </row>
        <row r="625">
          <cell r="A625">
            <v>33</v>
          </cell>
          <cell r="B625">
            <v>912</v>
          </cell>
          <cell r="C625" t="str">
            <v>Northern Africa</v>
          </cell>
          <cell r="K625" t="str">
            <v>males</v>
          </cell>
          <cell r="L625" t="str">
            <v>1995-2000</v>
          </cell>
          <cell r="M625">
            <v>3211.471</v>
          </cell>
          <cell r="N625">
            <v>864.35</v>
          </cell>
          <cell r="O625">
            <v>150.554</v>
          </cell>
          <cell r="P625">
            <v>238.6</v>
          </cell>
          <cell r="Q625">
            <v>261.822</v>
          </cell>
          <cell r="R625">
            <v>396.30500000000001</v>
          </cell>
          <cell r="S625">
            <v>474.11199999999997</v>
          </cell>
          <cell r="T625">
            <v>825.72800000000007</v>
          </cell>
        </row>
        <row r="626">
          <cell r="A626">
            <v>41</v>
          </cell>
          <cell r="B626">
            <v>913</v>
          </cell>
          <cell r="C626" t="str">
            <v>Southern Africa</v>
          </cell>
          <cell r="K626" t="str">
            <v>males</v>
          </cell>
          <cell r="L626" t="str">
            <v>1995-2000</v>
          </cell>
          <cell r="M626">
            <v>1497.7159999999999</v>
          </cell>
          <cell r="N626">
            <v>331.71300000000002</v>
          </cell>
          <cell r="O626">
            <v>57.445</v>
          </cell>
          <cell r="P626">
            <v>129.67500000000001</v>
          </cell>
          <cell r="Q626">
            <v>269.971</v>
          </cell>
          <cell r="R626">
            <v>317.49200000000002</v>
          </cell>
          <cell r="S626">
            <v>199.48500000000001</v>
          </cell>
          <cell r="T626">
            <v>191.935</v>
          </cell>
        </row>
        <row r="627">
          <cell r="A627">
            <v>47</v>
          </cell>
          <cell r="B627">
            <v>914</v>
          </cell>
          <cell r="C627" t="str">
            <v>Western Africa (4)</v>
          </cell>
          <cell r="K627" t="str">
            <v>males</v>
          </cell>
          <cell r="L627" t="str">
            <v>1995-2000</v>
          </cell>
          <cell r="M627">
            <v>8122.9979999999996</v>
          </cell>
          <cell r="N627">
            <v>3523.605</v>
          </cell>
          <cell r="O627">
            <v>816.61699999999996</v>
          </cell>
          <cell r="P627">
            <v>812.95600000000002</v>
          </cell>
          <cell r="Q627">
            <v>828.44800000000009</v>
          </cell>
          <cell r="R627">
            <v>819.87699999999995</v>
          </cell>
          <cell r="S627">
            <v>565.68100000000004</v>
          </cell>
          <cell r="T627">
            <v>755.81399999999996</v>
          </cell>
        </row>
        <row r="628">
          <cell r="A628">
            <v>163</v>
          </cell>
          <cell r="B628">
            <v>915</v>
          </cell>
          <cell r="C628" t="str">
            <v>Caribbean (10)</v>
          </cell>
          <cell r="K628" t="str">
            <v>males</v>
          </cell>
          <cell r="L628" t="str">
            <v>1995-2000</v>
          </cell>
          <cell r="M628">
            <v>784.34</v>
          </cell>
          <cell r="N628">
            <v>116.486</v>
          </cell>
          <cell r="O628">
            <v>25.798999999999999</v>
          </cell>
          <cell r="P628">
            <v>54.926000000000002</v>
          </cell>
          <cell r="Q628">
            <v>80.284000000000006</v>
          </cell>
          <cell r="R628">
            <v>109.71</v>
          </cell>
          <cell r="S628">
            <v>105.833</v>
          </cell>
          <cell r="T628">
            <v>291.30199999999996</v>
          </cell>
        </row>
        <row r="629">
          <cell r="A629">
            <v>175</v>
          </cell>
          <cell r="B629">
            <v>916</v>
          </cell>
          <cell r="C629" t="str">
            <v>Central America</v>
          </cell>
          <cell r="K629" t="str">
            <v>males</v>
          </cell>
          <cell r="L629" t="str">
            <v>1995-2000</v>
          </cell>
          <cell r="M629">
            <v>1933.7149999999999</v>
          </cell>
          <cell r="N629">
            <v>397.09</v>
          </cell>
          <cell r="O629">
            <v>53.301000000000002</v>
          </cell>
          <cell r="P629">
            <v>197.303</v>
          </cell>
          <cell r="Q629">
            <v>223.38399999999999</v>
          </cell>
          <cell r="R629">
            <v>269.04700000000003</v>
          </cell>
          <cell r="S629">
            <v>248.51400000000001</v>
          </cell>
          <cell r="T629">
            <v>545.07599999999991</v>
          </cell>
        </row>
        <row r="630">
          <cell r="A630">
            <v>88</v>
          </cell>
          <cell r="B630">
            <v>920</v>
          </cell>
          <cell r="C630" t="str">
            <v>South-eastern Asia</v>
          </cell>
          <cell r="K630" t="str">
            <v>males</v>
          </cell>
          <cell r="L630" t="str">
            <v>1995-2000</v>
          </cell>
          <cell r="M630">
            <v>9692.3629999999994</v>
          </cell>
          <cell r="N630">
            <v>1985.03</v>
          </cell>
          <cell r="O630">
            <v>345.39099999999996</v>
          </cell>
          <cell r="P630">
            <v>769.07799999999997</v>
          </cell>
          <cell r="Q630">
            <v>982.86400000000003</v>
          </cell>
          <cell r="R630">
            <v>1465.287</v>
          </cell>
          <cell r="S630">
            <v>1561.41</v>
          </cell>
          <cell r="T630">
            <v>2583.3030000000003</v>
          </cell>
        </row>
        <row r="631">
          <cell r="A631">
            <v>73</v>
          </cell>
          <cell r="B631">
            <v>921</v>
          </cell>
          <cell r="C631" t="str">
            <v>South-central Asia</v>
          </cell>
          <cell r="K631" t="str">
            <v>males</v>
          </cell>
          <cell r="L631" t="str">
            <v>1995-2000</v>
          </cell>
          <cell r="M631">
            <v>32377.812999999998</v>
          </cell>
          <cell r="N631">
            <v>9209.3420000000006</v>
          </cell>
          <cell r="O631">
            <v>1544.664</v>
          </cell>
          <cell r="P631">
            <v>1770.54</v>
          </cell>
          <cell r="Q631">
            <v>2513.2539999999999</v>
          </cell>
          <cell r="R631">
            <v>4507.018</v>
          </cell>
          <cell r="S631">
            <v>4947.2790000000005</v>
          </cell>
          <cell r="T631">
            <v>7885.7159999999994</v>
          </cell>
        </row>
        <row r="632">
          <cell r="A632">
            <v>100</v>
          </cell>
          <cell r="B632">
            <v>922</v>
          </cell>
          <cell r="C632" t="str">
            <v>Western Asia</v>
          </cell>
          <cell r="K632" t="str">
            <v>males</v>
          </cell>
          <cell r="L632" t="str">
            <v>1995-2000</v>
          </cell>
          <cell r="M632">
            <v>3184.5419999999999</v>
          </cell>
          <cell r="N632">
            <v>885.62800000000004</v>
          </cell>
          <cell r="O632">
            <v>93.35</v>
          </cell>
          <cell r="P632">
            <v>195.636</v>
          </cell>
          <cell r="Q632">
            <v>238.339</v>
          </cell>
          <cell r="R632">
            <v>419.99799999999999</v>
          </cell>
          <cell r="S632">
            <v>505.88900000000001</v>
          </cell>
          <cell r="T632">
            <v>845.702</v>
          </cell>
        </row>
        <row r="633">
          <cell r="A633">
            <v>120</v>
          </cell>
          <cell r="B633">
            <v>923</v>
          </cell>
          <cell r="C633" t="str">
            <v>Eastern Europe</v>
          </cell>
          <cell r="K633" t="str">
            <v>males</v>
          </cell>
          <cell r="L633" t="str">
            <v>1995-2000</v>
          </cell>
          <cell r="M633">
            <v>10272</v>
          </cell>
          <cell r="N633">
            <v>206.14400000000001</v>
          </cell>
          <cell r="O633">
            <v>67.442000000000007</v>
          </cell>
          <cell r="P633">
            <v>407.91899999999998</v>
          </cell>
          <cell r="Q633">
            <v>1123.3040000000001</v>
          </cell>
          <cell r="R633">
            <v>2219.2910000000002</v>
          </cell>
          <cell r="S633">
            <v>2571.7939999999999</v>
          </cell>
          <cell r="T633">
            <v>3676.1060000000002</v>
          </cell>
        </row>
        <row r="634">
          <cell r="A634">
            <v>131</v>
          </cell>
          <cell r="B634">
            <v>924</v>
          </cell>
          <cell r="C634" t="str">
            <v>Northern Europe (7)</v>
          </cell>
          <cell r="K634" t="str">
            <v>males</v>
          </cell>
          <cell r="L634" t="str">
            <v>1995-2000</v>
          </cell>
          <cell r="M634">
            <v>2551.1080000000002</v>
          </cell>
          <cell r="N634">
            <v>28.727</v>
          </cell>
          <cell r="O634">
            <v>7.3330000000000002</v>
          </cell>
          <cell r="P634">
            <v>42.067000000000007</v>
          </cell>
          <cell r="Q634">
            <v>88.894999999999996</v>
          </cell>
          <cell r="R634">
            <v>282.50299999999999</v>
          </cell>
          <cell r="S634">
            <v>471.40700000000004</v>
          </cell>
          <cell r="T634">
            <v>1630.1760000000002</v>
          </cell>
        </row>
        <row r="635">
          <cell r="A635">
            <v>142</v>
          </cell>
          <cell r="B635">
            <v>925</v>
          </cell>
          <cell r="C635" t="str">
            <v>Southern Europe (8)</v>
          </cell>
          <cell r="K635" t="str">
            <v>males</v>
          </cell>
          <cell r="L635" t="str">
            <v>1995-2000</v>
          </cell>
          <cell r="M635">
            <v>3689.8159999999998</v>
          </cell>
          <cell r="N635">
            <v>50.515000000000001</v>
          </cell>
          <cell r="O635">
            <v>10.754</v>
          </cell>
          <cell r="P635">
            <v>80.358000000000004</v>
          </cell>
          <cell r="Q635">
            <v>131.95500000000001</v>
          </cell>
          <cell r="R635">
            <v>401.697</v>
          </cell>
          <cell r="S635">
            <v>737.827</v>
          </cell>
          <cell r="T635">
            <v>2276.71</v>
          </cell>
        </row>
        <row r="636">
          <cell r="A636">
            <v>154</v>
          </cell>
          <cell r="B636">
            <v>926</v>
          </cell>
          <cell r="C636" t="str">
            <v>Western Europe (9)</v>
          </cell>
          <cell r="K636" t="str">
            <v>males</v>
          </cell>
          <cell r="L636" t="str">
            <v>1995-2000</v>
          </cell>
          <cell r="M636">
            <v>4450.7640000000001</v>
          </cell>
          <cell r="N636">
            <v>40.090000000000003</v>
          </cell>
          <cell r="O636">
            <v>9.8390000000000004</v>
          </cell>
          <cell r="P636">
            <v>82.215000000000003</v>
          </cell>
          <cell r="Q636">
            <v>195.40699999999998</v>
          </cell>
          <cell r="R636">
            <v>562.274</v>
          </cell>
          <cell r="S636">
            <v>896.70299999999997</v>
          </cell>
          <cell r="T636">
            <v>2664.2360000000003</v>
          </cell>
        </row>
        <row r="637">
          <cell r="A637">
            <v>201</v>
          </cell>
          <cell r="B637">
            <v>927</v>
          </cell>
          <cell r="C637" t="str">
            <v>Australia/New Zealand</v>
          </cell>
          <cell r="K637" t="str">
            <v>males</v>
          </cell>
          <cell r="L637" t="str">
            <v>1995-2000</v>
          </cell>
          <cell r="M637">
            <v>442.73599999999999</v>
          </cell>
          <cell r="N637">
            <v>6.4</v>
          </cell>
          <cell r="O637">
            <v>1.657</v>
          </cell>
          <cell r="P637">
            <v>12.323</v>
          </cell>
          <cell r="Q637">
            <v>19.5</v>
          </cell>
          <cell r="R637">
            <v>46.804000000000002</v>
          </cell>
          <cell r="S637">
            <v>74.444999999999993</v>
          </cell>
          <cell r="T637">
            <v>281.60700000000003</v>
          </cell>
        </row>
        <row r="638">
          <cell r="A638">
            <v>204</v>
          </cell>
          <cell r="B638">
            <v>928</v>
          </cell>
          <cell r="C638" t="str">
            <v>Melanesia</v>
          </cell>
          <cell r="K638" t="str">
            <v>males</v>
          </cell>
          <cell r="L638" t="str">
            <v>1995-2000</v>
          </cell>
          <cell r="M638">
            <v>139.75899999999999</v>
          </cell>
          <cell r="N638">
            <v>33.067</v>
          </cell>
          <cell r="O638">
            <v>4.766</v>
          </cell>
          <cell r="P638">
            <v>11.756</v>
          </cell>
          <cell r="Q638">
            <v>14.93</v>
          </cell>
          <cell r="R638">
            <v>25.375</v>
          </cell>
          <cell r="S638">
            <v>23.885000000000002</v>
          </cell>
          <cell r="T638">
            <v>25.98</v>
          </cell>
        </row>
        <row r="639">
          <cell r="A639">
            <v>184</v>
          </cell>
          <cell r="B639">
            <v>931</v>
          </cell>
          <cell r="C639" t="str">
            <v>South America (11)</v>
          </cell>
          <cell r="K639" t="str">
            <v>males</v>
          </cell>
          <cell r="L639" t="str">
            <v>1995-2000</v>
          </cell>
          <cell r="M639">
            <v>6437.8530000000001</v>
          </cell>
          <cell r="N639">
            <v>944.98900000000003</v>
          </cell>
          <cell r="O639">
            <v>141.88800000000001</v>
          </cell>
          <cell r="P639">
            <v>555.78700000000003</v>
          </cell>
          <cell r="Q639">
            <v>784.89100000000008</v>
          </cell>
          <cell r="R639">
            <v>1061.077</v>
          </cell>
          <cell r="S639">
            <v>980.50099999999998</v>
          </cell>
          <cell r="T639">
            <v>1968.72</v>
          </cell>
        </row>
        <row r="640">
          <cell r="A640">
            <v>64</v>
          </cell>
          <cell r="B640">
            <v>935</v>
          </cell>
          <cell r="C640" t="str">
            <v>Asia</v>
          </cell>
          <cell r="K640" t="str">
            <v>males</v>
          </cell>
          <cell r="L640" t="str">
            <v>1995-2000</v>
          </cell>
          <cell r="M640">
            <v>73460.744999999995</v>
          </cell>
          <cell r="N640">
            <v>14468.263999999999</v>
          </cell>
          <cell r="O640">
            <v>2357.5749999999998</v>
          </cell>
          <cell r="P640">
            <v>3812.6869999999999</v>
          </cell>
          <cell r="Q640">
            <v>5543.637999999999</v>
          </cell>
          <cell r="R640">
            <v>10623.662</v>
          </cell>
          <cell r="S640">
            <v>13371.749</v>
          </cell>
          <cell r="T640">
            <v>23283.17</v>
          </cell>
        </row>
        <row r="641">
          <cell r="A641">
            <v>4</v>
          </cell>
          <cell r="B641">
            <v>941</v>
          </cell>
          <cell r="C641" t="str">
            <v>Least developed countries (#)</v>
          </cell>
          <cell r="K641" t="str">
            <v>males</v>
          </cell>
          <cell r="L641" t="str">
            <v>1995-2000</v>
          </cell>
          <cell r="M641">
            <v>22750.358</v>
          </cell>
          <cell r="N641">
            <v>9637.4310000000005</v>
          </cell>
          <cell r="O641">
            <v>1778.7269999999999</v>
          </cell>
          <cell r="P641">
            <v>2109.1559999999999</v>
          </cell>
          <cell r="Q641">
            <v>2456.029</v>
          </cell>
          <cell r="R641">
            <v>2526.4340000000002</v>
          </cell>
          <cell r="S641">
            <v>1783.6</v>
          </cell>
          <cell r="T641">
            <v>2458.9809999999998</v>
          </cell>
        </row>
        <row r="642">
          <cell r="A642">
            <v>210</v>
          </cell>
          <cell r="B642">
            <v>954</v>
          </cell>
          <cell r="C642" t="str">
            <v>Micronesia (14)</v>
          </cell>
          <cell r="K642" t="str">
            <v>males</v>
          </cell>
          <cell r="L642" t="str">
            <v>1995-2000</v>
          </cell>
          <cell r="M642">
            <v>7.3449999999999998</v>
          </cell>
          <cell r="N642">
            <v>1.9039999999999999</v>
          </cell>
          <cell r="O642">
            <v>0.26</v>
          </cell>
          <cell r="P642">
            <v>0.69499999999999995</v>
          </cell>
          <cell r="Q642">
            <v>0.70499999999999996</v>
          </cell>
          <cell r="R642">
            <v>1.022</v>
          </cell>
          <cell r="S642">
            <v>1.0230000000000001</v>
          </cell>
          <cell r="T642">
            <v>1.736</v>
          </cell>
        </row>
        <row r="643">
          <cell r="A643">
            <v>212</v>
          </cell>
          <cell r="B643">
            <v>957</v>
          </cell>
          <cell r="C643" t="str">
            <v>Polynesia (15)</v>
          </cell>
          <cell r="K643" t="str">
            <v>males</v>
          </cell>
          <cell r="L643" t="str">
            <v>1995-2000</v>
          </cell>
          <cell r="M643">
            <v>8.4580000000000002</v>
          </cell>
          <cell r="N643">
            <v>0.81100000000000005</v>
          </cell>
          <cell r="O643">
            <v>0.14900000000000002</v>
          </cell>
          <cell r="P643">
            <v>0.59200000000000008</v>
          </cell>
          <cell r="Q643">
            <v>0.624</v>
          </cell>
          <cell r="R643">
            <v>1.49</v>
          </cell>
          <cell r="S643">
            <v>1.923</v>
          </cell>
          <cell r="T643">
            <v>2.8689999999999998</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lation Rates"/>
      <sheetName val="Overview of Programs"/>
      <sheetName val="Comparisons"/>
      <sheetName val="Assumptions"/>
      <sheetName val="1. Camera Monitoring"/>
      <sheetName val="2. ETP - Tracking"/>
      <sheetName val="4a. ETP Contract Teacher"/>
      <sheetName val="4b. Contract vs. Large class"/>
      <sheetName val="4c. ETP &amp; SBM vs control"/>
      <sheetName val="4e.ETP + SBM + Contract"/>
      <sheetName val="4f. ETP + Tracking"/>
      <sheetName val="4g. ETP + SBM + Tracking"/>
      <sheetName val="5. Uniforms Kenya"/>
      <sheetName val="6. Scholarships Kenya"/>
      <sheetName val="7a. Textbooks - Top Quintile"/>
      <sheetName val="10. Read-a-Thon"/>
      <sheetName val="11. Balsakhi"/>
      <sheetName val="13a. Read India - TMV"/>
      <sheetName val="13b. Summer Camp"/>
      <sheetName val="14. CAL - Pratham"/>
      <sheetName val="14b. CAL no comp costs"/>
      <sheetName val="15a. Shishuvachan In-School"/>
      <sheetName val="15b. Out-of-School"/>
      <sheetName val="15d. Pre-school"/>
      <sheetName val="16a. CAL for English - external"/>
      <sheetName val="16b. Machines &amp; Activities"/>
      <sheetName val="16c. Machines ONLY"/>
      <sheetName val="16d. Activities ONLY"/>
      <sheetName val="17a. Extra Contract Teacher"/>
      <sheetName val="17b. Perf pay - Group Bonus"/>
      <sheetName val="17b. Perf pay -Individual Bonus"/>
      <sheetName val="17c. Block Grants"/>
      <sheetName val="20. Village Schools"/>
      <sheetName val="21. Vouchers Colombia"/>
      <sheetName val="22. Eyeglasses"/>
      <sheetName val="23. Deworming Kenya"/>
      <sheetName val="26a. CCT Malawi (Avg)"/>
      <sheetName val="26b. CCT Malawi (Min)"/>
      <sheetName val="27. Teacher Incentives"/>
      <sheetName val="28a. Comm Particip - linkage"/>
      <sheetName val="28b. Comm Particip-Link + Elec"/>
      <sheetName val="31a. THR Burkina Faso"/>
      <sheetName val="31b. SFP Burkina Faso"/>
      <sheetName val="38. Nutrition China"/>
      <sheetName val="42a. Contract NGO"/>
      <sheetName val="43. OLPC China"/>
      <sheetName val="45. Mother Literacy"/>
      <sheetName val="32. Info Madagascar"/>
      <sheetName val="Zero Impact Citations"/>
      <sheetName val="Standard Exchange Rates"/>
      <sheetName val="PPP Exchange Rates"/>
    </sheetNames>
    <sheetDataSet>
      <sheetData sheetId="0" refreshError="1">
        <row r="1">
          <cell r="D1" t="str">
            <v>Year</v>
          </cell>
          <cell r="E1" t="str">
            <v>1990y</v>
          </cell>
          <cell r="F1" t="str">
            <v>1991y</v>
          </cell>
          <cell r="G1" t="str">
            <v>1992y</v>
          </cell>
          <cell r="H1" t="str">
            <v>1993y</v>
          </cell>
          <cell r="I1" t="str">
            <v>1994y</v>
          </cell>
          <cell r="J1" t="str">
            <v>1995y</v>
          </cell>
          <cell r="K1" t="str">
            <v>1996y</v>
          </cell>
          <cell r="L1" t="str">
            <v>1997y</v>
          </cell>
          <cell r="M1" t="str">
            <v>1998y</v>
          </cell>
          <cell r="N1" t="str">
            <v>1999y</v>
          </cell>
          <cell r="O1" t="str">
            <v>2000y</v>
          </cell>
          <cell r="P1" t="str">
            <v>2001y</v>
          </cell>
          <cell r="Q1" t="str">
            <v>2002y</v>
          </cell>
          <cell r="R1" t="str">
            <v>2003y</v>
          </cell>
          <cell r="S1" t="str">
            <v>2004y</v>
          </cell>
          <cell r="T1" t="str">
            <v>2005y</v>
          </cell>
          <cell r="U1" t="str">
            <v>2006y</v>
          </cell>
          <cell r="V1" t="str">
            <v>2007y</v>
          </cell>
          <cell r="W1" t="str">
            <v>2008y</v>
          </cell>
          <cell r="X1" t="str">
            <v>2009y</v>
          </cell>
          <cell r="Y1" t="str">
            <v>2010y</v>
          </cell>
          <cell r="Z1" t="str">
            <v>2011y</v>
          </cell>
          <cell r="AA1" t="str">
            <v>2012y</v>
          </cell>
          <cell r="AB1" t="str">
            <v>y</v>
          </cell>
          <cell r="AC1" t="str">
            <v>y</v>
          </cell>
          <cell r="AD1" t="str">
            <v>y</v>
          </cell>
          <cell r="AE1" t="str">
            <v>y</v>
          </cell>
          <cell r="AF1" t="str">
            <v>y</v>
          </cell>
          <cell r="AG1" t="str">
            <v>y</v>
          </cell>
          <cell r="AH1" t="str">
            <v>y</v>
          </cell>
          <cell r="AI1" t="str">
            <v>y</v>
          </cell>
          <cell r="AJ1" t="str">
            <v>y</v>
          </cell>
          <cell r="AK1" t="str">
            <v>y</v>
          </cell>
          <cell r="AL1" t="str">
            <v>y</v>
          </cell>
          <cell r="AM1" t="str">
            <v>y</v>
          </cell>
          <cell r="AN1" t="str">
            <v>y</v>
          </cell>
          <cell r="AO1" t="str">
            <v>y</v>
          </cell>
          <cell r="AP1" t="str">
            <v>y</v>
          </cell>
          <cell r="AQ1" t="str">
            <v>y</v>
          </cell>
          <cell r="AR1" t="str">
            <v>y</v>
          </cell>
          <cell r="AS1" t="str">
            <v>y</v>
          </cell>
          <cell r="AT1" t="str">
            <v>y</v>
          </cell>
          <cell r="AU1" t="str">
            <v>y</v>
          </cell>
          <cell r="AV1" t="str">
            <v>y</v>
          </cell>
          <cell r="AW1" t="str">
            <v>y</v>
          </cell>
          <cell r="AX1" t="str">
            <v>y</v>
          </cell>
          <cell r="AY1" t="str">
            <v>y</v>
          </cell>
          <cell r="AZ1" t="str">
            <v>y</v>
          </cell>
          <cell r="BA1" t="str">
            <v>y</v>
          </cell>
          <cell r="BB1" t="str">
            <v>y</v>
          </cell>
          <cell r="BC1" t="str">
            <v>y</v>
          </cell>
          <cell r="BD1" t="str">
            <v>y</v>
          </cell>
          <cell r="BE1" t="str">
            <v>y</v>
          </cell>
          <cell r="BF1" t="str">
            <v>y</v>
          </cell>
          <cell r="BG1" t="str">
            <v>y</v>
          </cell>
          <cell r="BH1" t="str">
            <v>y</v>
          </cell>
          <cell r="BI1" t="str">
            <v>y</v>
          </cell>
          <cell r="BJ1" t="str">
            <v>y</v>
          </cell>
          <cell r="BK1" t="str">
            <v>y</v>
          </cell>
          <cell r="BL1" t="str">
            <v>y</v>
          </cell>
          <cell r="BM1" t="str">
            <v>y</v>
          </cell>
          <cell r="BN1" t="str">
            <v>y</v>
          </cell>
          <cell r="BO1" t="str">
            <v>y</v>
          </cell>
          <cell r="BP1" t="str">
            <v>y</v>
          </cell>
          <cell r="BQ1" t="str">
            <v>y</v>
          </cell>
          <cell r="BR1" t="str">
            <v>y</v>
          </cell>
          <cell r="BS1" t="str">
            <v>y</v>
          </cell>
          <cell r="BT1" t="str">
            <v>y</v>
          </cell>
          <cell r="BU1" t="str">
            <v>y</v>
          </cell>
          <cell r="BV1" t="str">
            <v>y</v>
          </cell>
          <cell r="BW1" t="str">
            <v>y</v>
          </cell>
          <cell r="BX1" t="str">
            <v>y</v>
          </cell>
          <cell r="BY1" t="str">
            <v>y</v>
          </cell>
          <cell r="BZ1" t="str">
            <v>y</v>
          </cell>
          <cell r="CA1" t="str">
            <v>y</v>
          </cell>
          <cell r="CB1" t="str">
            <v>y</v>
          </cell>
          <cell r="CC1" t="str">
            <v>y</v>
          </cell>
          <cell r="CD1" t="str">
            <v>y</v>
          </cell>
          <cell r="CE1" t="str">
            <v>y</v>
          </cell>
          <cell r="CF1" t="str">
            <v>y</v>
          </cell>
          <cell r="CG1" t="str">
            <v>y</v>
          </cell>
          <cell r="CH1" t="str">
            <v>y</v>
          </cell>
          <cell r="CI1" t="str">
            <v>y</v>
          </cell>
          <cell r="CJ1" t="str">
            <v>y</v>
          </cell>
          <cell r="CK1" t="str">
            <v>y</v>
          </cell>
          <cell r="CL1" t="str">
            <v>y</v>
          </cell>
          <cell r="CM1" t="str">
            <v>y</v>
          </cell>
          <cell r="CN1" t="str">
            <v>y</v>
          </cell>
          <cell r="CO1" t="str">
            <v>y</v>
          </cell>
          <cell r="CP1" t="str">
            <v>y</v>
          </cell>
          <cell r="CQ1" t="str">
            <v>y</v>
          </cell>
          <cell r="CR1" t="str">
            <v>y</v>
          </cell>
          <cell r="CS1" t="str">
            <v>y</v>
          </cell>
          <cell r="CT1" t="str">
            <v>y</v>
          </cell>
          <cell r="CU1" t="str">
            <v>y</v>
          </cell>
          <cell r="CV1" t="str">
            <v>y</v>
          </cell>
          <cell r="CW1" t="str">
            <v>y</v>
          </cell>
          <cell r="CX1" t="str">
            <v>y</v>
          </cell>
          <cell r="CY1" t="str">
            <v>y</v>
          </cell>
          <cell r="CZ1" t="str">
            <v>y</v>
          </cell>
          <cell r="DA1" t="str">
            <v>y</v>
          </cell>
          <cell r="DB1" t="str">
            <v>y</v>
          </cell>
          <cell r="DC1" t="str">
            <v>y</v>
          </cell>
          <cell r="DD1" t="str">
            <v>y</v>
          </cell>
          <cell r="DE1" t="str">
            <v>y</v>
          </cell>
          <cell r="DF1" t="str">
            <v>y</v>
          </cell>
          <cell r="DG1" t="str">
            <v>y</v>
          </cell>
          <cell r="DH1" t="str">
            <v>y</v>
          </cell>
          <cell r="DI1" t="str">
            <v>y</v>
          </cell>
          <cell r="DJ1" t="str">
            <v>y</v>
          </cell>
          <cell r="DK1" t="str">
            <v>y</v>
          </cell>
          <cell r="DL1" t="str">
            <v>y</v>
          </cell>
          <cell r="DM1" t="str">
            <v>y</v>
          </cell>
          <cell r="DN1" t="str">
            <v>y</v>
          </cell>
          <cell r="DO1" t="str">
            <v>y</v>
          </cell>
          <cell r="DP1" t="str">
            <v>y</v>
          </cell>
          <cell r="DQ1" t="str">
            <v>y</v>
          </cell>
          <cell r="DR1" t="str">
            <v>y</v>
          </cell>
          <cell r="DS1" t="str">
            <v>y</v>
          </cell>
          <cell r="DT1" t="str">
            <v>y</v>
          </cell>
          <cell r="DU1" t="str">
            <v>y</v>
          </cell>
          <cell r="DV1" t="str">
            <v>y</v>
          </cell>
          <cell r="DW1" t="str">
            <v>y</v>
          </cell>
          <cell r="DX1" t="str">
            <v>y</v>
          </cell>
          <cell r="DY1" t="str">
            <v>y</v>
          </cell>
          <cell r="DZ1" t="str">
            <v>y</v>
          </cell>
          <cell r="EA1" t="str">
            <v>y</v>
          </cell>
          <cell r="EB1" t="str">
            <v>y</v>
          </cell>
          <cell r="EC1" t="str">
            <v>y</v>
          </cell>
          <cell r="ED1" t="str">
            <v>y</v>
          </cell>
          <cell r="EE1" t="str">
            <v>y</v>
          </cell>
          <cell r="EF1" t="str">
            <v>y</v>
          </cell>
          <cell r="EG1" t="str">
            <v>y</v>
          </cell>
          <cell r="EH1" t="str">
            <v>y</v>
          </cell>
          <cell r="EI1" t="str">
            <v>y</v>
          </cell>
          <cell r="EJ1" t="str">
            <v>y</v>
          </cell>
          <cell r="EK1" t="str">
            <v>y</v>
          </cell>
          <cell r="EL1" t="str">
            <v>y</v>
          </cell>
          <cell r="EM1" t="str">
            <v>y</v>
          </cell>
          <cell r="EN1" t="str">
            <v>y</v>
          </cell>
          <cell r="EO1" t="str">
            <v>y</v>
          </cell>
          <cell r="EP1" t="str">
            <v>y</v>
          </cell>
          <cell r="EQ1" t="str">
            <v>y</v>
          </cell>
          <cell r="ER1" t="str">
            <v>y</v>
          </cell>
          <cell r="ES1" t="str">
            <v>y</v>
          </cell>
          <cell r="ET1" t="str">
            <v>y</v>
          </cell>
          <cell r="EU1" t="str">
            <v>y</v>
          </cell>
          <cell r="EV1" t="str">
            <v>y</v>
          </cell>
          <cell r="EW1" t="str">
            <v>y</v>
          </cell>
          <cell r="EX1" t="str">
            <v>y</v>
          </cell>
          <cell r="EY1" t="str">
            <v>y</v>
          </cell>
          <cell r="EZ1" t="str">
            <v>y</v>
          </cell>
          <cell r="FA1" t="str">
            <v>y</v>
          </cell>
          <cell r="FB1" t="str">
            <v>y</v>
          </cell>
          <cell r="FC1" t="str">
            <v>y</v>
          </cell>
          <cell r="FD1" t="str">
            <v>y</v>
          </cell>
          <cell r="FE1" t="str">
            <v>y</v>
          </cell>
          <cell r="FF1" t="str">
            <v>y</v>
          </cell>
          <cell r="FG1" t="str">
            <v>y</v>
          </cell>
          <cell r="FH1" t="str">
            <v>y</v>
          </cell>
          <cell r="FI1" t="str">
            <v>y</v>
          </cell>
          <cell r="FJ1" t="str">
            <v>y</v>
          </cell>
          <cell r="FK1" t="str">
            <v>y</v>
          </cell>
          <cell r="FL1" t="str">
            <v>y</v>
          </cell>
          <cell r="FM1" t="str">
            <v>y</v>
          </cell>
          <cell r="FN1" t="str">
            <v>y</v>
          </cell>
          <cell r="FO1" t="str">
            <v>y</v>
          </cell>
          <cell r="FP1" t="str">
            <v>y</v>
          </cell>
          <cell r="FQ1" t="str">
            <v>y</v>
          </cell>
          <cell r="FR1" t="str">
            <v>y</v>
          </cell>
          <cell r="FS1" t="str">
            <v>y</v>
          </cell>
          <cell r="FT1" t="str">
            <v>y</v>
          </cell>
          <cell r="FU1" t="str">
            <v>y</v>
          </cell>
          <cell r="FV1" t="str">
            <v>y</v>
          </cell>
          <cell r="FW1" t="str">
            <v>y</v>
          </cell>
          <cell r="FX1" t="str">
            <v>y</v>
          </cell>
          <cell r="FY1" t="str">
            <v>y</v>
          </cell>
          <cell r="FZ1" t="str">
            <v>y</v>
          </cell>
          <cell r="GA1" t="str">
            <v>y</v>
          </cell>
          <cell r="GB1" t="str">
            <v>y</v>
          </cell>
          <cell r="GC1" t="str">
            <v>y</v>
          </cell>
          <cell r="GD1" t="str">
            <v>y</v>
          </cell>
          <cell r="GE1" t="str">
            <v>y</v>
          </cell>
          <cell r="GF1" t="str">
            <v>y</v>
          </cell>
          <cell r="GG1" t="str">
            <v>y</v>
          </cell>
          <cell r="GH1" t="str">
            <v>y</v>
          </cell>
          <cell r="GI1" t="str">
            <v>y</v>
          </cell>
          <cell r="GJ1" t="str">
            <v>y</v>
          </cell>
          <cell r="GK1" t="str">
            <v>y</v>
          </cell>
          <cell r="GL1" t="str">
            <v>y</v>
          </cell>
          <cell r="GM1" t="str">
            <v>y</v>
          </cell>
          <cell r="GN1" t="str">
            <v>y</v>
          </cell>
          <cell r="GO1" t="str">
            <v>y</v>
          </cell>
          <cell r="GP1" t="str">
            <v>y</v>
          </cell>
          <cell r="GQ1" t="str">
            <v>y</v>
          </cell>
          <cell r="GR1" t="str">
            <v>y</v>
          </cell>
          <cell r="GS1" t="str">
            <v>y</v>
          </cell>
          <cell r="GT1" t="str">
            <v>y</v>
          </cell>
          <cell r="GU1" t="str">
            <v>y</v>
          </cell>
          <cell r="GV1" t="str">
            <v>y</v>
          </cell>
          <cell r="GW1" t="str">
            <v>y</v>
          </cell>
          <cell r="GX1" t="str">
            <v>y</v>
          </cell>
          <cell r="GY1" t="str">
            <v>y</v>
          </cell>
          <cell r="GZ1" t="str">
            <v>y</v>
          </cell>
          <cell r="HA1" t="str">
            <v>y</v>
          </cell>
          <cell r="HB1" t="str">
            <v>y</v>
          </cell>
          <cell r="HC1" t="str">
            <v>y</v>
          </cell>
          <cell r="HD1" t="str">
            <v>y</v>
          </cell>
          <cell r="HE1" t="str">
            <v>y</v>
          </cell>
          <cell r="HF1" t="str">
            <v>y</v>
          </cell>
          <cell r="HG1" t="str">
            <v>y</v>
          </cell>
          <cell r="HH1" t="str">
            <v>y</v>
          </cell>
          <cell r="HI1" t="str">
            <v>y</v>
          </cell>
          <cell r="HJ1" t="str">
            <v>y</v>
          </cell>
          <cell r="HK1" t="str">
            <v>y</v>
          </cell>
          <cell r="HL1" t="str">
            <v>y</v>
          </cell>
          <cell r="HM1" t="str">
            <v>y</v>
          </cell>
          <cell r="HN1" t="str">
            <v>y</v>
          </cell>
          <cell r="HO1" t="str">
            <v>y</v>
          </cell>
          <cell r="HP1" t="str">
            <v>y</v>
          </cell>
          <cell r="HQ1" t="str">
            <v>y</v>
          </cell>
          <cell r="HR1" t="str">
            <v>y</v>
          </cell>
          <cell r="HS1" t="str">
            <v>y</v>
          </cell>
          <cell r="HT1" t="str">
            <v>y</v>
          </cell>
          <cell r="HU1" t="str">
            <v>y</v>
          </cell>
          <cell r="HV1" t="str">
            <v>y</v>
          </cell>
          <cell r="HW1" t="str">
            <v>y</v>
          </cell>
          <cell r="HX1" t="str">
            <v>y</v>
          </cell>
          <cell r="HY1" t="str">
            <v>y</v>
          </cell>
          <cell r="HZ1" t="str">
            <v>y</v>
          </cell>
          <cell r="IA1" t="str">
            <v>y</v>
          </cell>
          <cell r="IB1" t="str">
            <v>y</v>
          </cell>
          <cell r="IC1" t="str">
            <v>y</v>
          </cell>
          <cell r="ID1" t="str">
            <v>y</v>
          </cell>
          <cell r="IE1" t="str">
            <v>y</v>
          </cell>
          <cell r="IF1" t="str">
            <v>y</v>
          </cell>
          <cell r="IG1" t="str">
            <v>y</v>
          </cell>
          <cell r="IH1" t="str">
            <v>y</v>
          </cell>
          <cell r="II1" t="str">
            <v>y</v>
          </cell>
          <cell r="IJ1" t="str">
            <v>y</v>
          </cell>
          <cell r="IK1" t="str">
            <v>y</v>
          </cell>
          <cell r="IL1" t="str">
            <v>y</v>
          </cell>
          <cell r="IM1" t="str">
            <v>y</v>
          </cell>
          <cell r="IN1" t="str">
            <v>y</v>
          </cell>
          <cell r="IO1" t="str">
            <v>y</v>
          </cell>
          <cell r="IP1" t="str">
            <v>y</v>
          </cell>
          <cell r="IQ1" t="str">
            <v>y</v>
          </cell>
          <cell r="IR1" t="str">
            <v>y</v>
          </cell>
          <cell r="IS1" t="str">
            <v>y</v>
          </cell>
          <cell r="IT1" t="str">
            <v>y</v>
          </cell>
          <cell r="IU1" t="str">
            <v>y</v>
          </cell>
          <cell r="IV1" t="str">
            <v>y</v>
          </cell>
          <cell r="IW1" t="str">
            <v>y</v>
          </cell>
          <cell r="IX1" t="str">
            <v>y</v>
          </cell>
          <cell r="IY1" t="str">
            <v>y</v>
          </cell>
          <cell r="IZ1" t="str">
            <v>y</v>
          </cell>
          <cell r="JA1" t="str">
            <v>y</v>
          </cell>
          <cell r="JB1" t="str">
            <v>y</v>
          </cell>
          <cell r="JC1" t="str">
            <v>y</v>
          </cell>
          <cell r="JD1" t="str">
            <v>y</v>
          </cell>
          <cell r="JE1" t="str">
            <v>y</v>
          </cell>
          <cell r="JF1" t="str">
            <v>y</v>
          </cell>
          <cell r="JG1" t="str">
            <v>y</v>
          </cell>
          <cell r="JH1" t="str">
            <v>y</v>
          </cell>
          <cell r="JI1" t="str">
            <v>y</v>
          </cell>
          <cell r="JJ1" t="str">
            <v>y</v>
          </cell>
          <cell r="JK1" t="str">
            <v>y</v>
          </cell>
          <cell r="JL1" t="str">
            <v>y</v>
          </cell>
          <cell r="JM1" t="str">
            <v>y</v>
          </cell>
          <cell r="JN1" t="str">
            <v>y</v>
          </cell>
          <cell r="JO1" t="str">
            <v>y</v>
          </cell>
          <cell r="JP1" t="str">
            <v>y</v>
          </cell>
          <cell r="JQ1" t="str">
            <v>y</v>
          </cell>
          <cell r="JR1" t="str">
            <v>y</v>
          </cell>
          <cell r="JS1" t="str">
            <v>y</v>
          </cell>
          <cell r="JT1" t="str">
            <v>y</v>
          </cell>
          <cell r="JU1" t="str">
            <v>y</v>
          </cell>
          <cell r="JV1" t="str">
            <v>y</v>
          </cell>
          <cell r="JW1" t="str">
            <v>y</v>
          </cell>
          <cell r="JX1" t="str">
            <v>y</v>
          </cell>
          <cell r="JY1" t="str">
            <v>y</v>
          </cell>
          <cell r="JZ1" t="str">
            <v>y</v>
          </cell>
          <cell r="KA1" t="str">
            <v>y</v>
          </cell>
          <cell r="KB1" t="str">
            <v>y</v>
          </cell>
          <cell r="KC1" t="str">
            <v>y</v>
          </cell>
          <cell r="KD1" t="str">
            <v>y</v>
          </cell>
          <cell r="KE1" t="str">
            <v>y</v>
          </cell>
          <cell r="KF1" t="str">
            <v>y</v>
          </cell>
          <cell r="KG1" t="str">
            <v>y</v>
          </cell>
          <cell r="KH1" t="str">
            <v>y</v>
          </cell>
          <cell r="KI1" t="str">
            <v>y</v>
          </cell>
          <cell r="KJ1" t="str">
            <v>y</v>
          </cell>
          <cell r="KK1" t="str">
            <v>y</v>
          </cell>
          <cell r="KL1" t="str">
            <v>y</v>
          </cell>
          <cell r="KM1" t="str">
            <v>y</v>
          </cell>
          <cell r="KN1" t="str">
            <v>y</v>
          </cell>
          <cell r="KO1" t="str">
            <v>y</v>
          </cell>
          <cell r="KP1" t="str">
            <v>y</v>
          </cell>
          <cell r="KQ1" t="str">
            <v>y</v>
          </cell>
          <cell r="KR1" t="str">
            <v>y</v>
          </cell>
          <cell r="KS1" t="str">
            <v>y</v>
          </cell>
          <cell r="KT1" t="str">
            <v>y</v>
          </cell>
          <cell r="KU1" t="str">
            <v>y</v>
          </cell>
          <cell r="KV1" t="str">
            <v>y</v>
          </cell>
          <cell r="KW1" t="str">
            <v>y</v>
          </cell>
          <cell r="KX1" t="str">
            <v>y</v>
          </cell>
          <cell r="KY1" t="str">
            <v>y</v>
          </cell>
          <cell r="KZ1" t="str">
            <v>y</v>
          </cell>
          <cell r="LA1" t="str">
            <v>y</v>
          </cell>
          <cell r="LB1" t="str">
            <v>y</v>
          </cell>
          <cell r="LC1" t="str">
            <v>y</v>
          </cell>
          <cell r="LD1" t="str">
            <v>y</v>
          </cell>
          <cell r="LE1" t="str">
            <v>y</v>
          </cell>
          <cell r="LF1" t="str">
            <v>y</v>
          </cell>
          <cell r="LG1" t="str">
            <v>y</v>
          </cell>
          <cell r="LH1" t="str">
            <v>y</v>
          </cell>
          <cell r="LI1" t="str">
            <v>y</v>
          </cell>
          <cell r="LJ1" t="str">
            <v>y</v>
          </cell>
          <cell r="LK1" t="str">
            <v>y</v>
          </cell>
          <cell r="LL1" t="str">
            <v>y</v>
          </cell>
          <cell r="LM1" t="str">
            <v>y</v>
          </cell>
          <cell r="LN1" t="str">
            <v>y</v>
          </cell>
          <cell r="LO1" t="str">
            <v>y</v>
          </cell>
          <cell r="LP1" t="str">
            <v>y</v>
          </cell>
          <cell r="LQ1" t="str">
            <v>y</v>
          </cell>
          <cell r="LR1" t="str">
            <v>y</v>
          </cell>
          <cell r="LS1" t="str">
            <v>y</v>
          </cell>
          <cell r="LT1" t="str">
            <v>y</v>
          </cell>
          <cell r="LU1" t="str">
            <v>y</v>
          </cell>
          <cell r="LV1" t="str">
            <v>y</v>
          </cell>
          <cell r="LW1" t="str">
            <v>y</v>
          </cell>
          <cell r="LX1" t="str">
            <v>y</v>
          </cell>
          <cell r="LY1" t="str">
            <v>y</v>
          </cell>
          <cell r="LZ1" t="str">
            <v>y</v>
          </cell>
          <cell r="MA1" t="str">
            <v>y</v>
          </cell>
          <cell r="MB1" t="str">
            <v>y</v>
          </cell>
          <cell r="MC1" t="str">
            <v>y</v>
          </cell>
          <cell r="MD1" t="str">
            <v>y</v>
          </cell>
          <cell r="ME1" t="str">
            <v>y</v>
          </cell>
          <cell r="MF1" t="str">
            <v>y</v>
          </cell>
          <cell r="MG1" t="str">
            <v>y</v>
          </cell>
          <cell r="MH1" t="str">
            <v>y</v>
          </cell>
          <cell r="MI1" t="str">
            <v>y</v>
          </cell>
          <cell r="MJ1" t="str">
            <v>y</v>
          </cell>
          <cell r="MK1" t="str">
            <v>y</v>
          </cell>
          <cell r="ML1" t="str">
            <v>y</v>
          </cell>
          <cell r="MM1" t="str">
            <v>y</v>
          </cell>
          <cell r="MN1" t="str">
            <v>y</v>
          </cell>
          <cell r="MO1" t="str">
            <v>y</v>
          </cell>
          <cell r="MP1" t="str">
            <v>y</v>
          </cell>
          <cell r="MQ1" t="str">
            <v>y</v>
          </cell>
          <cell r="MR1" t="str">
            <v>y</v>
          </cell>
          <cell r="MS1" t="str">
            <v>y</v>
          </cell>
          <cell r="MT1" t="str">
            <v>y</v>
          </cell>
          <cell r="MU1" t="str">
            <v>y</v>
          </cell>
          <cell r="MV1" t="str">
            <v>y</v>
          </cell>
          <cell r="MW1" t="str">
            <v>y</v>
          </cell>
          <cell r="MX1" t="str">
            <v>y</v>
          </cell>
          <cell r="MY1" t="str">
            <v>y</v>
          </cell>
          <cell r="MZ1" t="str">
            <v>y</v>
          </cell>
          <cell r="NA1" t="str">
            <v>y</v>
          </cell>
          <cell r="NB1" t="str">
            <v>y</v>
          </cell>
          <cell r="NC1" t="str">
            <v>y</v>
          </cell>
          <cell r="ND1" t="str">
            <v>y</v>
          </cell>
          <cell r="NE1" t="str">
            <v>y</v>
          </cell>
          <cell r="NF1" t="str">
            <v>y</v>
          </cell>
          <cell r="NG1" t="str">
            <v>y</v>
          </cell>
          <cell r="NH1" t="str">
            <v>y</v>
          </cell>
          <cell r="NI1" t="str">
            <v>y</v>
          </cell>
          <cell r="NJ1" t="str">
            <v>y</v>
          </cell>
          <cell r="NK1" t="str">
            <v>y</v>
          </cell>
          <cell r="NL1" t="str">
            <v>y</v>
          </cell>
          <cell r="NM1" t="str">
            <v>y</v>
          </cell>
          <cell r="NN1" t="str">
            <v>y</v>
          </cell>
          <cell r="NO1" t="str">
            <v>y</v>
          </cell>
          <cell r="NP1" t="str">
            <v>y</v>
          </cell>
          <cell r="NQ1" t="str">
            <v>y</v>
          </cell>
          <cell r="NR1" t="str">
            <v>y</v>
          </cell>
          <cell r="NS1" t="str">
            <v>y</v>
          </cell>
          <cell r="NT1" t="str">
            <v>y</v>
          </cell>
          <cell r="NU1" t="str">
            <v>y</v>
          </cell>
          <cell r="NV1" t="str">
            <v>y</v>
          </cell>
          <cell r="NW1" t="str">
            <v>y</v>
          </cell>
          <cell r="NX1" t="str">
            <v>y</v>
          </cell>
          <cell r="NY1" t="str">
            <v>y</v>
          </cell>
          <cell r="NZ1" t="str">
            <v>y</v>
          </cell>
          <cell r="OA1" t="str">
            <v>y</v>
          </cell>
          <cell r="OB1" t="str">
            <v>y</v>
          </cell>
          <cell r="OC1" t="str">
            <v>y</v>
          </cell>
          <cell r="OD1" t="str">
            <v>y</v>
          </cell>
          <cell r="OE1" t="str">
            <v>y</v>
          </cell>
          <cell r="OF1" t="str">
            <v>y</v>
          </cell>
          <cell r="OG1" t="str">
            <v>y</v>
          </cell>
          <cell r="OH1" t="str">
            <v>y</v>
          </cell>
          <cell r="OI1" t="str">
            <v>y</v>
          </cell>
          <cell r="OJ1" t="str">
            <v>y</v>
          </cell>
          <cell r="OK1" t="str">
            <v>y</v>
          </cell>
          <cell r="OL1" t="str">
            <v>y</v>
          </cell>
          <cell r="OM1" t="str">
            <v>y</v>
          </cell>
          <cell r="ON1" t="str">
            <v>y</v>
          </cell>
          <cell r="OO1" t="str">
            <v>y</v>
          </cell>
          <cell r="OP1" t="str">
            <v>y</v>
          </cell>
          <cell r="OQ1" t="str">
            <v>y</v>
          </cell>
          <cell r="OR1" t="str">
            <v>y</v>
          </cell>
          <cell r="OS1" t="str">
            <v>y</v>
          </cell>
          <cell r="OT1" t="str">
            <v>y</v>
          </cell>
          <cell r="OU1" t="str">
            <v>y</v>
          </cell>
          <cell r="OV1" t="str">
            <v>y</v>
          </cell>
          <cell r="OW1" t="str">
            <v>y</v>
          </cell>
          <cell r="OX1" t="str">
            <v>y</v>
          </cell>
          <cell r="OY1" t="str">
            <v>y</v>
          </cell>
          <cell r="OZ1" t="str">
            <v>y</v>
          </cell>
          <cell r="PA1" t="str">
            <v>y</v>
          </cell>
          <cell r="PB1" t="str">
            <v>y</v>
          </cell>
          <cell r="PC1" t="str">
            <v>y</v>
          </cell>
          <cell r="PD1" t="str">
            <v>y</v>
          </cell>
          <cell r="PE1" t="str">
            <v>y</v>
          </cell>
          <cell r="PF1" t="str">
            <v>y</v>
          </cell>
          <cell r="PG1" t="str">
            <v>y</v>
          </cell>
          <cell r="PH1" t="str">
            <v>y</v>
          </cell>
          <cell r="PI1" t="str">
            <v>y</v>
          </cell>
          <cell r="PJ1" t="str">
            <v>y</v>
          </cell>
          <cell r="PK1" t="str">
            <v>y</v>
          </cell>
          <cell r="PL1" t="str">
            <v>y</v>
          </cell>
          <cell r="PM1" t="str">
            <v>y</v>
          </cell>
          <cell r="PN1" t="str">
            <v>y</v>
          </cell>
          <cell r="PO1" t="str">
            <v>y</v>
          </cell>
          <cell r="PP1" t="str">
            <v>y</v>
          </cell>
          <cell r="PQ1" t="str">
            <v>y</v>
          </cell>
          <cell r="PR1" t="str">
            <v>y</v>
          </cell>
          <cell r="PS1" t="str">
            <v>y</v>
          </cell>
          <cell r="PT1" t="str">
            <v>y</v>
          </cell>
          <cell r="PU1" t="str">
            <v>y</v>
          </cell>
          <cell r="PV1" t="str">
            <v>y</v>
          </cell>
          <cell r="PW1" t="str">
            <v>y</v>
          </cell>
          <cell r="PX1" t="str">
            <v>y</v>
          </cell>
          <cell r="PY1" t="str">
            <v>y</v>
          </cell>
          <cell r="PZ1" t="str">
            <v>y</v>
          </cell>
          <cell r="QA1" t="str">
            <v>y</v>
          </cell>
          <cell r="QB1" t="str">
            <v>y</v>
          </cell>
          <cell r="QC1" t="str">
            <v>y</v>
          </cell>
          <cell r="QD1" t="str">
            <v>y</v>
          </cell>
          <cell r="QE1" t="str">
            <v>y</v>
          </cell>
          <cell r="QF1" t="str">
            <v>y</v>
          </cell>
          <cell r="QG1" t="str">
            <v>y</v>
          </cell>
          <cell r="QH1" t="str">
            <v>y</v>
          </cell>
          <cell r="QI1" t="str">
            <v>y</v>
          </cell>
          <cell r="QJ1" t="str">
            <v>y</v>
          </cell>
          <cell r="QK1" t="str">
            <v>y</v>
          </cell>
          <cell r="QL1" t="str">
            <v>y</v>
          </cell>
          <cell r="QM1" t="str">
            <v>y</v>
          </cell>
          <cell r="QN1" t="str">
            <v>y</v>
          </cell>
          <cell r="QO1" t="str">
            <v>y</v>
          </cell>
          <cell r="QP1" t="str">
            <v>y</v>
          </cell>
          <cell r="QQ1" t="str">
            <v>y</v>
          </cell>
          <cell r="QR1" t="str">
            <v>y</v>
          </cell>
          <cell r="QS1" t="str">
            <v>y</v>
          </cell>
          <cell r="QT1" t="str">
            <v>y</v>
          </cell>
          <cell r="QU1" t="str">
            <v>y</v>
          </cell>
          <cell r="QV1" t="str">
            <v>y</v>
          </cell>
          <cell r="QW1" t="str">
            <v>y</v>
          </cell>
          <cell r="QX1" t="str">
            <v>y</v>
          </cell>
          <cell r="QY1" t="str">
            <v>y</v>
          </cell>
          <cell r="QZ1" t="str">
            <v>y</v>
          </cell>
          <cell r="RA1" t="str">
            <v>y</v>
          </cell>
          <cell r="RB1" t="str">
            <v>y</v>
          </cell>
          <cell r="RC1" t="str">
            <v>y</v>
          </cell>
          <cell r="RD1" t="str">
            <v>y</v>
          </cell>
          <cell r="RE1" t="str">
            <v>y</v>
          </cell>
          <cell r="RF1" t="str">
            <v>y</v>
          </cell>
          <cell r="RG1" t="str">
            <v>y</v>
          </cell>
          <cell r="RH1" t="str">
            <v>y</v>
          </cell>
          <cell r="RI1" t="str">
            <v>y</v>
          </cell>
          <cell r="RJ1" t="str">
            <v>y</v>
          </cell>
          <cell r="RK1" t="str">
            <v>y</v>
          </cell>
          <cell r="RL1" t="str">
            <v>y</v>
          </cell>
          <cell r="RM1" t="str">
            <v>y</v>
          </cell>
          <cell r="RN1" t="str">
            <v>y</v>
          </cell>
          <cell r="RO1" t="str">
            <v>y</v>
          </cell>
          <cell r="RP1" t="str">
            <v>y</v>
          </cell>
          <cell r="RQ1" t="str">
            <v>y</v>
          </cell>
          <cell r="RR1" t="str">
            <v>y</v>
          </cell>
          <cell r="RS1" t="str">
            <v>y</v>
          </cell>
          <cell r="RT1" t="str">
            <v>y</v>
          </cell>
          <cell r="RU1" t="str">
            <v>y</v>
          </cell>
          <cell r="RV1" t="str">
            <v>y</v>
          </cell>
          <cell r="RW1" t="str">
            <v>y</v>
          </cell>
          <cell r="RX1" t="str">
            <v>y</v>
          </cell>
          <cell r="RY1" t="str">
            <v>y</v>
          </cell>
          <cell r="RZ1" t="str">
            <v>y</v>
          </cell>
          <cell r="SA1" t="str">
            <v>y</v>
          </cell>
          <cell r="SB1" t="str">
            <v>y</v>
          </cell>
          <cell r="SC1" t="str">
            <v>y</v>
          </cell>
          <cell r="SD1" t="str">
            <v>y</v>
          </cell>
          <cell r="SE1" t="str">
            <v>y</v>
          </cell>
          <cell r="SF1" t="str">
            <v>y</v>
          </cell>
          <cell r="SG1" t="str">
            <v>y</v>
          </cell>
          <cell r="SH1" t="str">
            <v>y</v>
          </cell>
          <cell r="SI1" t="str">
            <v>y</v>
          </cell>
          <cell r="SJ1" t="str">
            <v>y</v>
          </cell>
          <cell r="SK1" t="str">
            <v>y</v>
          </cell>
          <cell r="SL1" t="str">
            <v>y</v>
          </cell>
          <cell r="SM1" t="str">
            <v>y</v>
          </cell>
          <cell r="SN1" t="str">
            <v>y</v>
          </cell>
          <cell r="SO1" t="str">
            <v>y</v>
          </cell>
          <cell r="SP1" t="str">
            <v>y</v>
          </cell>
          <cell r="SQ1" t="str">
            <v>y</v>
          </cell>
          <cell r="SR1" t="str">
            <v>y</v>
          </cell>
          <cell r="SS1" t="str">
            <v>y</v>
          </cell>
          <cell r="ST1" t="str">
            <v>y</v>
          </cell>
          <cell r="SU1" t="str">
            <v>y</v>
          </cell>
          <cell r="SV1" t="str">
            <v>y</v>
          </cell>
          <cell r="SW1" t="str">
            <v>y</v>
          </cell>
          <cell r="SX1" t="str">
            <v>y</v>
          </cell>
          <cell r="SY1" t="str">
            <v>y</v>
          </cell>
          <cell r="SZ1" t="str">
            <v>y</v>
          </cell>
          <cell r="TA1" t="str">
            <v>y</v>
          </cell>
          <cell r="TB1" t="str">
            <v>y</v>
          </cell>
          <cell r="TC1" t="str">
            <v>y</v>
          </cell>
          <cell r="TD1" t="str">
            <v>y</v>
          </cell>
          <cell r="TE1" t="str">
            <v>y</v>
          </cell>
          <cell r="TF1" t="str">
            <v>y</v>
          </cell>
          <cell r="TG1" t="str">
            <v>y</v>
          </cell>
          <cell r="TH1" t="str">
            <v>y</v>
          </cell>
          <cell r="TI1" t="str">
            <v>y</v>
          </cell>
          <cell r="TJ1" t="str">
            <v>y</v>
          </cell>
          <cell r="TK1" t="str">
            <v>y</v>
          </cell>
          <cell r="TL1" t="str">
            <v>y</v>
          </cell>
          <cell r="TM1" t="str">
            <v>y</v>
          </cell>
          <cell r="TN1" t="str">
            <v>y</v>
          </cell>
          <cell r="TO1" t="str">
            <v>y</v>
          </cell>
          <cell r="TP1" t="str">
            <v>y</v>
          </cell>
          <cell r="TQ1" t="str">
            <v>y</v>
          </cell>
          <cell r="TR1" t="str">
            <v>y</v>
          </cell>
          <cell r="TS1" t="str">
            <v>y</v>
          </cell>
          <cell r="TT1" t="str">
            <v>y</v>
          </cell>
          <cell r="TU1" t="str">
            <v>y</v>
          </cell>
          <cell r="TV1" t="str">
            <v>y</v>
          </cell>
          <cell r="TW1" t="str">
            <v>y</v>
          </cell>
          <cell r="TX1" t="str">
            <v>y</v>
          </cell>
          <cell r="TY1" t="str">
            <v>y</v>
          </cell>
          <cell r="TZ1" t="str">
            <v>y</v>
          </cell>
          <cell r="UA1" t="str">
            <v>y</v>
          </cell>
          <cell r="UB1" t="str">
            <v>y</v>
          </cell>
          <cell r="UC1" t="str">
            <v>y</v>
          </cell>
          <cell r="UD1" t="str">
            <v>y</v>
          </cell>
          <cell r="UE1" t="str">
            <v>y</v>
          </cell>
          <cell r="UF1" t="str">
            <v>y</v>
          </cell>
          <cell r="UG1" t="str">
            <v>y</v>
          </cell>
          <cell r="UH1" t="str">
            <v>y</v>
          </cell>
          <cell r="UI1" t="str">
            <v>y</v>
          </cell>
          <cell r="UJ1" t="str">
            <v>y</v>
          </cell>
          <cell r="UK1" t="str">
            <v>y</v>
          </cell>
          <cell r="UL1" t="str">
            <v>y</v>
          </cell>
          <cell r="UM1" t="str">
            <v>y</v>
          </cell>
          <cell r="UN1" t="str">
            <v>y</v>
          </cell>
          <cell r="UO1" t="str">
            <v>y</v>
          </cell>
          <cell r="UP1" t="str">
            <v>y</v>
          </cell>
          <cell r="UQ1" t="str">
            <v>y</v>
          </cell>
          <cell r="UR1" t="str">
            <v>y</v>
          </cell>
          <cell r="US1" t="str">
            <v>y</v>
          </cell>
          <cell r="UT1" t="str">
            <v>y</v>
          </cell>
          <cell r="UU1" t="str">
            <v>y</v>
          </cell>
          <cell r="UV1" t="str">
            <v>y</v>
          </cell>
          <cell r="UW1" t="str">
            <v>y</v>
          </cell>
          <cell r="UX1" t="str">
            <v>y</v>
          </cell>
          <cell r="UY1" t="str">
            <v>y</v>
          </cell>
          <cell r="UZ1" t="str">
            <v>y</v>
          </cell>
          <cell r="VA1" t="str">
            <v>y</v>
          </cell>
          <cell r="VB1" t="str">
            <v>y</v>
          </cell>
          <cell r="VC1" t="str">
            <v>y</v>
          </cell>
          <cell r="VD1" t="str">
            <v>y</v>
          </cell>
          <cell r="VE1" t="str">
            <v>y</v>
          </cell>
          <cell r="VF1" t="str">
            <v>y</v>
          </cell>
          <cell r="VG1" t="str">
            <v>y</v>
          </cell>
          <cell r="VH1" t="str">
            <v>y</v>
          </cell>
          <cell r="VI1" t="str">
            <v>y</v>
          </cell>
          <cell r="VJ1" t="str">
            <v>y</v>
          </cell>
          <cell r="VK1" t="str">
            <v>y</v>
          </cell>
          <cell r="VL1" t="str">
            <v>y</v>
          </cell>
          <cell r="VM1" t="str">
            <v>y</v>
          </cell>
          <cell r="VN1" t="str">
            <v>y</v>
          </cell>
          <cell r="VO1" t="str">
            <v>y</v>
          </cell>
          <cell r="VP1" t="str">
            <v>y</v>
          </cell>
          <cell r="VQ1" t="str">
            <v>y</v>
          </cell>
          <cell r="VR1" t="str">
            <v>y</v>
          </cell>
          <cell r="VS1" t="str">
            <v>y</v>
          </cell>
          <cell r="VT1" t="str">
            <v>y</v>
          </cell>
          <cell r="VU1" t="str">
            <v>y</v>
          </cell>
          <cell r="VV1" t="str">
            <v>y</v>
          </cell>
          <cell r="VW1" t="str">
            <v>y</v>
          </cell>
          <cell r="VX1" t="str">
            <v>y</v>
          </cell>
          <cell r="VY1" t="str">
            <v>y</v>
          </cell>
          <cell r="VZ1" t="str">
            <v>y</v>
          </cell>
          <cell r="WA1" t="str">
            <v>y</v>
          </cell>
          <cell r="WB1" t="str">
            <v>y</v>
          </cell>
          <cell r="WC1" t="str">
            <v>y</v>
          </cell>
          <cell r="WD1" t="str">
            <v>y</v>
          </cell>
          <cell r="WE1" t="str">
            <v>y</v>
          </cell>
          <cell r="WF1" t="str">
            <v>y</v>
          </cell>
          <cell r="WG1" t="str">
            <v>y</v>
          </cell>
          <cell r="WH1" t="str">
            <v>y</v>
          </cell>
          <cell r="WI1" t="str">
            <v>y</v>
          </cell>
          <cell r="WJ1" t="str">
            <v>y</v>
          </cell>
          <cell r="WK1" t="str">
            <v>y</v>
          </cell>
          <cell r="WL1" t="str">
            <v>y</v>
          </cell>
          <cell r="WM1" t="str">
            <v>y</v>
          </cell>
          <cell r="WN1" t="str">
            <v>y</v>
          </cell>
          <cell r="WO1" t="str">
            <v>y</v>
          </cell>
          <cell r="WP1" t="str">
            <v>y</v>
          </cell>
          <cell r="WQ1" t="str">
            <v>y</v>
          </cell>
          <cell r="WR1" t="str">
            <v>y</v>
          </cell>
          <cell r="WS1" t="str">
            <v>y</v>
          </cell>
          <cell r="WT1" t="str">
            <v>y</v>
          </cell>
          <cell r="WU1" t="str">
            <v>y</v>
          </cell>
          <cell r="WV1" t="str">
            <v>y</v>
          </cell>
          <cell r="WW1" t="str">
            <v>y</v>
          </cell>
          <cell r="WX1" t="str">
            <v>y</v>
          </cell>
          <cell r="WY1" t="str">
            <v>y</v>
          </cell>
          <cell r="WZ1" t="str">
            <v>y</v>
          </cell>
          <cell r="XA1" t="str">
            <v>y</v>
          </cell>
          <cell r="XB1" t="str">
            <v>y</v>
          </cell>
          <cell r="XC1" t="str">
            <v>y</v>
          </cell>
          <cell r="XD1" t="str">
            <v>y</v>
          </cell>
          <cell r="XE1" t="str">
            <v>y</v>
          </cell>
          <cell r="XF1" t="str">
            <v>y</v>
          </cell>
          <cell r="XG1" t="str">
            <v>y</v>
          </cell>
          <cell r="XH1" t="str">
            <v>y</v>
          </cell>
          <cell r="XI1" t="str">
            <v>y</v>
          </cell>
          <cell r="XJ1" t="str">
            <v>y</v>
          </cell>
          <cell r="XK1" t="str">
            <v>y</v>
          </cell>
          <cell r="XL1" t="str">
            <v>y</v>
          </cell>
          <cell r="XM1" t="str">
            <v>y</v>
          </cell>
          <cell r="XN1" t="str">
            <v>y</v>
          </cell>
          <cell r="XO1" t="str">
            <v>y</v>
          </cell>
          <cell r="XP1" t="str">
            <v>y</v>
          </cell>
          <cell r="XQ1" t="str">
            <v>y</v>
          </cell>
          <cell r="XR1" t="str">
            <v>y</v>
          </cell>
          <cell r="XS1" t="str">
            <v>y</v>
          </cell>
          <cell r="XT1" t="str">
            <v>y</v>
          </cell>
          <cell r="XU1" t="str">
            <v>y</v>
          </cell>
          <cell r="XV1" t="str">
            <v>y</v>
          </cell>
          <cell r="XW1" t="str">
            <v>y</v>
          </cell>
          <cell r="XX1" t="str">
            <v>y</v>
          </cell>
          <cell r="XY1" t="str">
            <v>y</v>
          </cell>
          <cell r="XZ1" t="str">
            <v>y</v>
          </cell>
          <cell r="YA1" t="str">
            <v>y</v>
          </cell>
          <cell r="YB1" t="str">
            <v>y</v>
          </cell>
          <cell r="YC1" t="str">
            <v>y</v>
          </cell>
          <cell r="YD1" t="str">
            <v>y</v>
          </cell>
          <cell r="YE1" t="str">
            <v>y</v>
          </cell>
          <cell r="YF1" t="str">
            <v>y</v>
          </cell>
          <cell r="YG1" t="str">
            <v>y</v>
          </cell>
          <cell r="YH1" t="str">
            <v>y</v>
          </cell>
          <cell r="YI1" t="str">
            <v>y</v>
          </cell>
          <cell r="YJ1" t="str">
            <v>y</v>
          </cell>
          <cell r="YK1" t="str">
            <v>y</v>
          </cell>
          <cell r="YL1" t="str">
            <v>y</v>
          </cell>
          <cell r="YM1" t="str">
            <v>y</v>
          </cell>
          <cell r="YN1" t="str">
            <v>y</v>
          </cell>
          <cell r="YO1" t="str">
            <v>y</v>
          </cell>
          <cell r="YP1" t="str">
            <v>y</v>
          </cell>
          <cell r="YQ1" t="str">
            <v>y</v>
          </cell>
          <cell r="YR1" t="str">
            <v>y</v>
          </cell>
          <cell r="YS1" t="str">
            <v>y</v>
          </cell>
          <cell r="YT1" t="str">
            <v>y</v>
          </cell>
          <cell r="YU1" t="str">
            <v>y</v>
          </cell>
          <cell r="YV1" t="str">
            <v>y</v>
          </cell>
          <cell r="YW1" t="str">
            <v>y</v>
          </cell>
          <cell r="YX1" t="str">
            <v>y</v>
          </cell>
          <cell r="YY1" t="str">
            <v>y</v>
          </cell>
          <cell r="YZ1" t="str">
            <v>y</v>
          </cell>
          <cell r="ZA1" t="str">
            <v>y</v>
          </cell>
          <cell r="ZB1" t="str">
            <v>y</v>
          </cell>
          <cell r="ZC1" t="str">
            <v>y</v>
          </cell>
          <cell r="ZD1" t="str">
            <v>y</v>
          </cell>
          <cell r="ZE1" t="str">
            <v>y</v>
          </cell>
          <cell r="ZF1" t="str">
            <v>y</v>
          </cell>
          <cell r="ZG1" t="str">
            <v>y</v>
          </cell>
          <cell r="ZH1" t="str">
            <v>y</v>
          </cell>
          <cell r="ZI1" t="str">
            <v>y</v>
          </cell>
          <cell r="ZJ1" t="str">
            <v>y</v>
          </cell>
          <cell r="ZK1" t="str">
            <v>y</v>
          </cell>
          <cell r="ZL1" t="str">
            <v>y</v>
          </cell>
          <cell r="ZM1" t="str">
            <v>y</v>
          </cell>
          <cell r="ZN1" t="str">
            <v>y</v>
          </cell>
          <cell r="ZO1" t="str">
            <v>y</v>
          </cell>
          <cell r="ZP1" t="str">
            <v>y</v>
          </cell>
          <cell r="ZQ1" t="str">
            <v>y</v>
          </cell>
          <cell r="ZR1" t="str">
            <v>y</v>
          </cell>
          <cell r="ZS1" t="str">
            <v>y</v>
          </cell>
          <cell r="ZT1" t="str">
            <v>y</v>
          </cell>
          <cell r="ZU1" t="str">
            <v>y</v>
          </cell>
          <cell r="ZV1" t="str">
            <v>y</v>
          </cell>
          <cell r="ZW1" t="str">
            <v>y</v>
          </cell>
          <cell r="ZX1" t="str">
            <v>y</v>
          </cell>
          <cell r="ZY1" t="str">
            <v>y</v>
          </cell>
          <cell r="ZZ1" t="str">
            <v>y</v>
          </cell>
          <cell r="AAA1" t="str">
            <v>y</v>
          </cell>
          <cell r="AAB1" t="str">
            <v>y</v>
          </cell>
          <cell r="AAC1" t="str">
            <v>y</v>
          </cell>
          <cell r="AAD1" t="str">
            <v>y</v>
          </cell>
          <cell r="AAE1" t="str">
            <v>y</v>
          </cell>
          <cell r="AAF1" t="str">
            <v>y</v>
          </cell>
          <cell r="AAG1" t="str">
            <v>y</v>
          </cell>
          <cell r="AAH1" t="str">
            <v>y</v>
          </cell>
          <cell r="AAI1" t="str">
            <v>y</v>
          </cell>
          <cell r="AAJ1" t="str">
            <v>y</v>
          </cell>
          <cell r="AAK1" t="str">
            <v>y</v>
          </cell>
          <cell r="AAL1" t="str">
            <v>y</v>
          </cell>
          <cell r="AAM1" t="str">
            <v>y</v>
          </cell>
          <cell r="AAN1" t="str">
            <v>y</v>
          </cell>
          <cell r="AAO1" t="str">
            <v>y</v>
          </cell>
          <cell r="AAP1" t="str">
            <v>y</v>
          </cell>
          <cell r="AAQ1" t="str">
            <v>y</v>
          </cell>
          <cell r="AAR1" t="str">
            <v>y</v>
          </cell>
          <cell r="AAS1" t="str">
            <v>y</v>
          </cell>
          <cell r="AAT1" t="str">
            <v>y</v>
          </cell>
          <cell r="AAU1" t="str">
            <v>y</v>
          </cell>
          <cell r="AAV1" t="str">
            <v>y</v>
          </cell>
          <cell r="AAW1" t="str">
            <v>y</v>
          </cell>
          <cell r="AAX1" t="str">
            <v>y</v>
          </cell>
          <cell r="AAY1" t="str">
            <v>y</v>
          </cell>
          <cell r="AAZ1" t="str">
            <v>y</v>
          </cell>
          <cell r="ABA1" t="str">
            <v>y</v>
          </cell>
          <cell r="ABB1" t="str">
            <v>y</v>
          </cell>
          <cell r="ABC1" t="str">
            <v>y</v>
          </cell>
          <cell r="ABD1" t="str">
            <v>y</v>
          </cell>
          <cell r="ABE1" t="str">
            <v>y</v>
          </cell>
          <cell r="ABF1" t="str">
            <v>y</v>
          </cell>
          <cell r="ABG1" t="str">
            <v>y</v>
          </cell>
          <cell r="ABH1" t="str">
            <v>y</v>
          </cell>
          <cell r="ABI1" t="str">
            <v>y</v>
          </cell>
          <cell r="ABJ1" t="str">
            <v>y</v>
          </cell>
          <cell r="ABK1" t="str">
            <v>y</v>
          </cell>
          <cell r="ABL1" t="str">
            <v>y</v>
          </cell>
          <cell r="ABM1" t="str">
            <v>y</v>
          </cell>
          <cell r="ABN1" t="str">
            <v>y</v>
          </cell>
          <cell r="ABO1" t="str">
            <v>y</v>
          </cell>
          <cell r="ABP1" t="str">
            <v>y</v>
          </cell>
          <cell r="ABQ1" t="str">
            <v>y</v>
          </cell>
          <cell r="ABR1" t="str">
            <v>y</v>
          </cell>
          <cell r="ABS1" t="str">
            <v>y</v>
          </cell>
          <cell r="ABT1" t="str">
            <v>y</v>
          </cell>
          <cell r="ABU1" t="str">
            <v>y</v>
          </cell>
          <cell r="ABV1" t="str">
            <v>y</v>
          </cell>
          <cell r="ABW1" t="str">
            <v>y</v>
          </cell>
          <cell r="ABX1" t="str">
            <v>y</v>
          </cell>
          <cell r="ABY1" t="str">
            <v>y</v>
          </cell>
          <cell r="ABZ1" t="str">
            <v>y</v>
          </cell>
          <cell r="ACA1" t="str">
            <v>y</v>
          </cell>
          <cell r="ACB1" t="str">
            <v>y</v>
          </cell>
          <cell r="ACC1" t="str">
            <v>y</v>
          </cell>
          <cell r="ACD1" t="str">
            <v>y</v>
          </cell>
          <cell r="ACE1" t="str">
            <v>y</v>
          </cell>
          <cell r="ACF1" t="str">
            <v>y</v>
          </cell>
          <cell r="ACG1" t="str">
            <v>y</v>
          </cell>
          <cell r="ACH1" t="str">
            <v>y</v>
          </cell>
          <cell r="ACI1" t="str">
            <v>y</v>
          </cell>
          <cell r="ACJ1" t="str">
            <v>y</v>
          </cell>
          <cell r="ACK1" t="str">
            <v>y</v>
          </cell>
          <cell r="ACL1" t="str">
            <v>y</v>
          </cell>
          <cell r="ACM1" t="str">
            <v>y</v>
          </cell>
          <cell r="ACN1" t="str">
            <v>y</v>
          </cell>
          <cell r="ACO1" t="str">
            <v>y</v>
          </cell>
          <cell r="ACP1" t="str">
            <v>y</v>
          </cell>
          <cell r="ACQ1" t="str">
            <v>y</v>
          </cell>
          <cell r="ACR1" t="str">
            <v>y</v>
          </cell>
          <cell r="ACS1" t="str">
            <v>y</v>
          </cell>
          <cell r="ACT1" t="str">
            <v>y</v>
          </cell>
          <cell r="ACU1" t="str">
            <v>y</v>
          </cell>
          <cell r="ACV1" t="str">
            <v>y</v>
          </cell>
          <cell r="ACW1" t="str">
            <v>y</v>
          </cell>
          <cell r="ACX1" t="str">
            <v>y</v>
          </cell>
          <cell r="ACY1" t="str">
            <v>y</v>
          </cell>
          <cell r="ACZ1" t="str">
            <v>y</v>
          </cell>
          <cell r="ADA1" t="str">
            <v>y</v>
          </cell>
          <cell r="ADB1" t="str">
            <v>y</v>
          </cell>
          <cell r="ADC1" t="str">
            <v>y</v>
          </cell>
          <cell r="ADD1" t="str">
            <v>y</v>
          </cell>
          <cell r="ADE1" t="str">
            <v>y</v>
          </cell>
          <cell r="ADF1" t="str">
            <v>y</v>
          </cell>
          <cell r="ADG1" t="str">
            <v>y</v>
          </cell>
          <cell r="ADH1" t="str">
            <v>y</v>
          </cell>
          <cell r="ADI1" t="str">
            <v>y</v>
          </cell>
          <cell r="ADJ1" t="str">
            <v>y</v>
          </cell>
          <cell r="ADK1" t="str">
            <v>y</v>
          </cell>
          <cell r="ADL1" t="str">
            <v>y</v>
          </cell>
          <cell r="ADM1" t="str">
            <v>y</v>
          </cell>
          <cell r="ADN1" t="str">
            <v>y</v>
          </cell>
          <cell r="ADO1" t="str">
            <v>y</v>
          </cell>
          <cell r="ADP1" t="str">
            <v>y</v>
          </cell>
          <cell r="ADQ1" t="str">
            <v>y</v>
          </cell>
          <cell r="ADR1" t="str">
            <v>y</v>
          </cell>
          <cell r="ADS1" t="str">
            <v>y</v>
          </cell>
          <cell r="ADT1" t="str">
            <v>y</v>
          </cell>
          <cell r="ADU1" t="str">
            <v>y</v>
          </cell>
          <cell r="ADV1" t="str">
            <v>y</v>
          </cell>
          <cell r="ADW1" t="str">
            <v>y</v>
          </cell>
          <cell r="ADX1" t="str">
            <v>y</v>
          </cell>
          <cell r="ADY1" t="str">
            <v>y</v>
          </cell>
          <cell r="ADZ1" t="str">
            <v>y</v>
          </cell>
          <cell r="AEA1" t="str">
            <v>y</v>
          </cell>
          <cell r="AEB1" t="str">
            <v>y</v>
          </cell>
          <cell r="AEC1" t="str">
            <v>y</v>
          </cell>
          <cell r="AED1" t="str">
            <v>y</v>
          </cell>
          <cell r="AEE1" t="str">
            <v>y</v>
          </cell>
          <cell r="AEF1" t="str">
            <v>y</v>
          </cell>
          <cell r="AEG1" t="str">
            <v>y</v>
          </cell>
          <cell r="AEH1" t="str">
            <v>y</v>
          </cell>
          <cell r="AEI1" t="str">
            <v>y</v>
          </cell>
          <cell r="AEJ1" t="str">
            <v>y</v>
          </cell>
          <cell r="AEK1" t="str">
            <v>y</v>
          </cell>
          <cell r="AEL1" t="str">
            <v>y</v>
          </cell>
          <cell r="AEM1" t="str">
            <v>y</v>
          </cell>
          <cell r="AEN1" t="str">
            <v>y</v>
          </cell>
          <cell r="AEO1" t="str">
            <v>y</v>
          </cell>
          <cell r="AEP1" t="str">
            <v>y</v>
          </cell>
          <cell r="AEQ1" t="str">
            <v>y</v>
          </cell>
          <cell r="AER1" t="str">
            <v>y</v>
          </cell>
          <cell r="AES1" t="str">
            <v>y</v>
          </cell>
          <cell r="AET1" t="str">
            <v>y</v>
          </cell>
          <cell r="AEU1" t="str">
            <v>y</v>
          </cell>
          <cell r="AEV1" t="str">
            <v>y</v>
          </cell>
          <cell r="AEW1" t="str">
            <v>y</v>
          </cell>
          <cell r="AEX1" t="str">
            <v>y</v>
          </cell>
          <cell r="AEY1" t="str">
            <v>y</v>
          </cell>
          <cell r="AEZ1" t="str">
            <v>y</v>
          </cell>
          <cell r="AFA1" t="str">
            <v>y</v>
          </cell>
          <cell r="AFB1" t="str">
            <v>y</v>
          </cell>
          <cell r="AFC1" t="str">
            <v>y</v>
          </cell>
          <cell r="AFD1" t="str">
            <v>y</v>
          </cell>
          <cell r="AFE1" t="str">
            <v>y</v>
          </cell>
          <cell r="AFF1" t="str">
            <v>y</v>
          </cell>
          <cell r="AFG1" t="str">
            <v>y</v>
          </cell>
          <cell r="AFH1" t="str">
            <v>y</v>
          </cell>
          <cell r="AFI1" t="str">
            <v>y</v>
          </cell>
          <cell r="AFJ1" t="str">
            <v>y</v>
          </cell>
          <cell r="AFK1" t="str">
            <v>y</v>
          </cell>
          <cell r="AFL1" t="str">
            <v>y</v>
          </cell>
          <cell r="AFM1" t="str">
            <v>y</v>
          </cell>
          <cell r="AFN1" t="str">
            <v>y</v>
          </cell>
          <cell r="AFO1" t="str">
            <v>y</v>
          </cell>
          <cell r="AFP1" t="str">
            <v>y</v>
          </cell>
          <cell r="AFQ1" t="str">
            <v>y</v>
          </cell>
          <cell r="AFR1" t="str">
            <v>y</v>
          </cell>
          <cell r="AFS1" t="str">
            <v>y</v>
          </cell>
          <cell r="AFT1" t="str">
            <v>y</v>
          </cell>
          <cell r="AFU1" t="str">
            <v>y</v>
          </cell>
          <cell r="AFV1" t="str">
            <v>y</v>
          </cell>
          <cell r="AFW1" t="str">
            <v>y</v>
          </cell>
          <cell r="AFX1" t="str">
            <v>y</v>
          </cell>
          <cell r="AFY1" t="str">
            <v>y</v>
          </cell>
          <cell r="AFZ1" t="str">
            <v>y</v>
          </cell>
          <cell r="AGA1" t="str">
            <v>y</v>
          </cell>
          <cell r="AGB1" t="str">
            <v>y</v>
          </cell>
          <cell r="AGC1" t="str">
            <v>y</v>
          </cell>
          <cell r="AGD1" t="str">
            <v>y</v>
          </cell>
          <cell r="AGE1" t="str">
            <v>y</v>
          </cell>
          <cell r="AGF1" t="str">
            <v>y</v>
          </cell>
          <cell r="AGG1" t="str">
            <v>y</v>
          </cell>
          <cell r="AGH1" t="str">
            <v>y</v>
          </cell>
          <cell r="AGI1" t="str">
            <v>y</v>
          </cell>
          <cell r="AGJ1" t="str">
            <v>y</v>
          </cell>
          <cell r="AGK1" t="str">
            <v>y</v>
          </cell>
          <cell r="AGL1" t="str">
            <v>y</v>
          </cell>
          <cell r="AGM1" t="str">
            <v>y</v>
          </cell>
          <cell r="AGN1" t="str">
            <v>y</v>
          </cell>
          <cell r="AGO1" t="str">
            <v>y</v>
          </cell>
          <cell r="AGP1" t="str">
            <v>y</v>
          </cell>
          <cell r="AGQ1" t="str">
            <v>y</v>
          </cell>
          <cell r="AGR1" t="str">
            <v>y</v>
          </cell>
          <cell r="AGS1" t="str">
            <v>y</v>
          </cell>
          <cell r="AGT1" t="str">
            <v>y</v>
          </cell>
          <cell r="AGU1" t="str">
            <v>y</v>
          </cell>
          <cell r="AGV1" t="str">
            <v>y</v>
          </cell>
          <cell r="AGW1" t="str">
            <v>y</v>
          </cell>
          <cell r="AGX1" t="str">
            <v>y</v>
          </cell>
          <cell r="AGY1" t="str">
            <v>y</v>
          </cell>
          <cell r="AGZ1" t="str">
            <v>y</v>
          </cell>
          <cell r="AHA1" t="str">
            <v>y</v>
          </cell>
          <cell r="AHB1" t="str">
            <v>y</v>
          </cell>
          <cell r="AHC1" t="str">
            <v>y</v>
          </cell>
          <cell r="AHD1" t="str">
            <v>y</v>
          </cell>
          <cell r="AHE1" t="str">
            <v>y</v>
          </cell>
          <cell r="AHF1" t="str">
            <v>y</v>
          </cell>
          <cell r="AHG1" t="str">
            <v>y</v>
          </cell>
          <cell r="AHH1" t="str">
            <v>y</v>
          </cell>
          <cell r="AHI1" t="str">
            <v>y</v>
          </cell>
          <cell r="AHJ1" t="str">
            <v>y</v>
          </cell>
          <cell r="AHK1" t="str">
            <v>y</v>
          </cell>
          <cell r="AHL1" t="str">
            <v>y</v>
          </cell>
          <cell r="AHM1" t="str">
            <v>y</v>
          </cell>
          <cell r="AHN1" t="str">
            <v>y</v>
          </cell>
          <cell r="AHO1" t="str">
            <v>y</v>
          </cell>
          <cell r="AHP1" t="str">
            <v>y</v>
          </cell>
          <cell r="AHQ1" t="str">
            <v>y</v>
          </cell>
          <cell r="AHR1" t="str">
            <v>y</v>
          </cell>
          <cell r="AHS1" t="str">
            <v>y</v>
          </cell>
          <cell r="AHT1" t="str">
            <v>y</v>
          </cell>
          <cell r="AHU1" t="str">
            <v>y</v>
          </cell>
          <cell r="AHV1" t="str">
            <v>y</v>
          </cell>
          <cell r="AHW1" t="str">
            <v>y</v>
          </cell>
          <cell r="AHX1" t="str">
            <v>y</v>
          </cell>
          <cell r="AHY1" t="str">
            <v>y</v>
          </cell>
          <cell r="AHZ1" t="str">
            <v>y</v>
          </cell>
          <cell r="AIA1" t="str">
            <v>y</v>
          </cell>
          <cell r="AIB1" t="str">
            <v>y</v>
          </cell>
          <cell r="AIC1" t="str">
            <v>y</v>
          </cell>
          <cell r="AID1" t="str">
            <v>y</v>
          </cell>
          <cell r="AIE1" t="str">
            <v>y</v>
          </cell>
          <cell r="AIF1" t="str">
            <v>y</v>
          </cell>
          <cell r="AIG1" t="str">
            <v>y</v>
          </cell>
          <cell r="AIH1" t="str">
            <v>y</v>
          </cell>
          <cell r="AII1" t="str">
            <v>y</v>
          </cell>
          <cell r="AIJ1" t="str">
            <v>y</v>
          </cell>
          <cell r="AIK1" t="str">
            <v>y</v>
          </cell>
          <cell r="AIL1" t="str">
            <v>y</v>
          </cell>
          <cell r="AIM1" t="str">
            <v>y</v>
          </cell>
          <cell r="AIN1" t="str">
            <v>y</v>
          </cell>
          <cell r="AIO1" t="str">
            <v>y</v>
          </cell>
          <cell r="AIP1" t="str">
            <v>y</v>
          </cell>
          <cell r="AIQ1" t="str">
            <v>y</v>
          </cell>
          <cell r="AIR1" t="str">
            <v>y</v>
          </cell>
          <cell r="AIS1" t="str">
            <v>y</v>
          </cell>
          <cell r="AIT1" t="str">
            <v>y</v>
          </cell>
          <cell r="AIU1" t="str">
            <v>y</v>
          </cell>
          <cell r="AIV1" t="str">
            <v>y</v>
          </cell>
          <cell r="AIW1" t="str">
            <v>y</v>
          </cell>
          <cell r="AIX1" t="str">
            <v>y</v>
          </cell>
          <cell r="AIY1" t="str">
            <v>y</v>
          </cell>
          <cell r="AIZ1" t="str">
            <v>y</v>
          </cell>
          <cell r="AJA1" t="str">
            <v>y</v>
          </cell>
          <cell r="AJB1" t="str">
            <v>y</v>
          </cell>
          <cell r="AJC1" t="str">
            <v>y</v>
          </cell>
          <cell r="AJD1" t="str">
            <v>y</v>
          </cell>
          <cell r="AJE1" t="str">
            <v>y</v>
          </cell>
          <cell r="AJF1" t="str">
            <v>y</v>
          </cell>
          <cell r="AJG1" t="str">
            <v>y</v>
          </cell>
          <cell r="AJH1" t="str">
            <v>y</v>
          </cell>
          <cell r="AJI1" t="str">
            <v>y</v>
          </cell>
          <cell r="AJJ1" t="str">
            <v>y</v>
          </cell>
          <cell r="AJK1" t="str">
            <v>y</v>
          </cell>
          <cell r="AJL1" t="str">
            <v>y</v>
          </cell>
          <cell r="AJM1" t="str">
            <v>y</v>
          </cell>
          <cell r="AJN1" t="str">
            <v>y</v>
          </cell>
          <cell r="AJO1" t="str">
            <v>y</v>
          </cell>
          <cell r="AJP1" t="str">
            <v>y</v>
          </cell>
          <cell r="AJQ1" t="str">
            <v>y</v>
          </cell>
          <cell r="AJR1" t="str">
            <v>y</v>
          </cell>
          <cell r="AJS1" t="str">
            <v>y</v>
          </cell>
          <cell r="AJT1" t="str">
            <v>y</v>
          </cell>
          <cell r="AJU1" t="str">
            <v>y</v>
          </cell>
          <cell r="AJV1" t="str">
            <v>y</v>
          </cell>
          <cell r="AJW1" t="str">
            <v>y</v>
          </cell>
          <cell r="AJX1" t="str">
            <v>y</v>
          </cell>
          <cell r="AJY1" t="str">
            <v>y</v>
          </cell>
          <cell r="AJZ1" t="str">
            <v>y</v>
          </cell>
          <cell r="AKA1" t="str">
            <v>y</v>
          </cell>
          <cell r="AKB1" t="str">
            <v>y</v>
          </cell>
          <cell r="AKC1" t="str">
            <v>y</v>
          </cell>
          <cell r="AKD1" t="str">
            <v>y</v>
          </cell>
          <cell r="AKE1" t="str">
            <v>y</v>
          </cell>
          <cell r="AKF1" t="str">
            <v>y</v>
          </cell>
          <cell r="AKG1" t="str">
            <v>y</v>
          </cell>
          <cell r="AKH1" t="str">
            <v>y</v>
          </cell>
          <cell r="AKI1" t="str">
            <v>y</v>
          </cell>
          <cell r="AKJ1" t="str">
            <v>y</v>
          </cell>
          <cell r="AKK1" t="str">
            <v>y</v>
          </cell>
          <cell r="AKL1" t="str">
            <v>y</v>
          </cell>
          <cell r="AKM1" t="str">
            <v>y</v>
          </cell>
          <cell r="AKN1" t="str">
            <v>y</v>
          </cell>
          <cell r="AKO1" t="str">
            <v>y</v>
          </cell>
          <cell r="AKP1" t="str">
            <v>y</v>
          </cell>
          <cell r="AKQ1" t="str">
            <v>y</v>
          </cell>
          <cell r="AKR1" t="str">
            <v>y</v>
          </cell>
          <cell r="AKS1" t="str">
            <v>y</v>
          </cell>
          <cell r="AKT1" t="str">
            <v>y</v>
          </cell>
          <cell r="AKU1" t="str">
            <v>y</v>
          </cell>
          <cell r="AKV1" t="str">
            <v>y</v>
          </cell>
          <cell r="AKW1" t="str">
            <v>y</v>
          </cell>
          <cell r="AKX1" t="str">
            <v>y</v>
          </cell>
          <cell r="AKY1" t="str">
            <v>y</v>
          </cell>
          <cell r="AKZ1" t="str">
            <v>y</v>
          </cell>
          <cell r="ALA1" t="str">
            <v>y</v>
          </cell>
          <cell r="ALB1" t="str">
            <v>y</v>
          </cell>
          <cell r="ALC1" t="str">
            <v>y</v>
          </cell>
          <cell r="ALD1" t="str">
            <v>y</v>
          </cell>
          <cell r="ALE1" t="str">
            <v>y</v>
          </cell>
          <cell r="ALF1" t="str">
            <v>y</v>
          </cell>
          <cell r="ALG1" t="str">
            <v>y</v>
          </cell>
          <cell r="ALH1" t="str">
            <v>y</v>
          </cell>
          <cell r="ALI1" t="str">
            <v>y</v>
          </cell>
          <cell r="ALJ1" t="str">
            <v>y</v>
          </cell>
          <cell r="ALK1" t="str">
            <v>y</v>
          </cell>
          <cell r="ALL1" t="str">
            <v>y</v>
          </cell>
          <cell r="ALM1" t="str">
            <v>y</v>
          </cell>
          <cell r="ALN1" t="str">
            <v>y</v>
          </cell>
          <cell r="ALO1" t="str">
            <v>y</v>
          </cell>
          <cell r="ALP1" t="str">
            <v>y</v>
          </cell>
          <cell r="ALQ1" t="str">
            <v>y</v>
          </cell>
          <cell r="ALR1" t="str">
            <v>y</v>
          </cell>
          <cell r="ALS1" t="str">
            <v>y</v>
          </cell>
          <cell r="ALT1" t="str">
            <v>y</v>
          </cell>
          <cell r="ALU1" t="str">
            <v>y</v>
          </cell>
          <cell r="ALV1" t="str">
            <v>y</v>
          </cell>
          <cell r="ALW1" t="str">
            <v>y</v>
          </cell>
          <cell r="ALX1" t="str">
            <v>y</v>
          </cell>
          <cell r="ALY1" t="str">
            <v>y</v>
          </cell>
          <cell r="ALZ1" t="str">
            <v>y</v>
          </cell>
          <cell r="AMA1" t="str">
            <v>y</v>
          </cell>
          <cell r="AMB1" t="str">
            <v>y</v>
          </cell>
          <cell r="AMC1" t="str">
            <v>y</v>
          </cell>
          <cell r="AMD1" t="str">
            <v>y</v>
          </cell>
          <cell r="AME1" t="str">
            <v>y</v>
          </cell>
          <cell r="AMF1" t="str">
            <v>y</v>
          </cell>
          <cell r="AMG1" t="str">
            <v>y</v>
          </cell>
          <cell r="AMH1" t="str">
            <v>y</v>
          </cell>
          <cell r="AMI1" t="str">
            <v>y</v>
          </cell>
          <cell r="AMJ1" t="str">
            <v>y</v>
          </cell>
          <cell r="AMK1" t="str">
            <v>y</v>
          </cell>
          <cell r="AML1" t="str">
            <v>y</v>
          </cell>
          <cell r="AMM1" t="str">
            <v>y</v>
          </cell>
          <cell r="AMN1" t="str">
            <v>y</v>
          </cell>
          <cell r="AMO1" t="str">
            <v>y</v>
          </cell>
          <cell r="AMP1" t="str">
            <v>y</v>
          </cell>
          <cell r="AMQ1" t="str">
            <v>y</v>
          </cell>
          <cell r="AMR1" t="str">
            <v>y</v>
          </cell>
          <cell r="AMS1" t="str">
            <v>y</v>
          </cell>
          <cell r="AMT1" t="str">
            <v>y</v>
          </cell>
          <cell r="AMU1" t="str">
            <v>y</v>
          </cell>
          <cell r="AMV1" t="str">
            <v>y</v>
          </cell>
          <cell r="AMW1" t="str">
            <v>y</v>
          </cell>
          <cell r="AMX1" t="str">
            <v>y</v>
          </cell>
          <cell r="AMY1" t="str">
            <v>y</v>
          </cell>
          <cell r="AMZ1" t="str">
            <v>y</v>
          </cell>
          <cell r="ANA1" t="str">
            <v>y</v>
          </cell>
          <cell r="ANB1" t="str">
            <v>y</v>
          </cell>
          <cell r="ANC1" t="str">
            <v>y</v>
          </cell>
          <cell r="AND1" t="str">
            <v>y</v>
          </cell>
          <cell r="ANE1" t="str">
            <v>y</v>
          </cell>
          <cell r="ANF1" t="str">
            <v>y</v>
          </cell>
          <cell r="ANG1" t="str">
            <v>y</v>
          </cell>
          <cell r="ANH1" t="str">
            <v>y</v>
          </cell>
          <cell r="ANI1" t="str">
            <v>y</v>
          </cell>
          <cell r="ANJ1" t="str">
            <v>y</v>
          </cell>
          <cell r="ANK1" t="str">
            <v>y</v>
          </cell>
          <cell r="ANL1" t="str">
            <v>y</v>
          </cell>
          <cell r="ANM1" t="str">
            <v>y</v>
          </cell>
          <cell r="ANN1" t="str">
            <v>y</v>
          </cell>
          <cell r="ANO1" t="str">
            <v>y</v>
          </cell>
          <cell r="ANP1" t="str">
            <v>y</v>
          </cell>
          <cell r="ANQ1" t="str">
            <v>y</v>
          </cell>
          <cell r="ANR1" t="str">
            <v>y</v>
          </cell>
          <cell r="ANS1" t="str">
            <v>y</v>
          </cell>
          <cell r="ANT1" t="str">
            <v>y</v>
          </cell>
          <cell r="ANU1" t="str">
            <v>y</v>
          </cell>
          <cell r="ANV1" t="str">
            <v>y</v>
          </cell>
          <cell r="ANW1" t="str">
            <v>y</v>
          </cell>
          <cell r="ANX1" t="str">
            <v>y</v>
          </cell>
          <cell r="ANY1" t="str">
            <v>y</v>
          </cell>
          <cell r="ANZ1" t="str">
            <v>y</v>
          </cell>
          <cell r="AOA1" t="str">
            <v>y</v>
          </cell>
          <cell r="AOB1" t="str">
            <v>y</v>
          </cell>
          <cell r="AOC1" t="str">
            <v>y</v>
          </cell>
          <cell r="AOD1" t="str">
            <v>y</v>
          </cell>
          <cell r="AOE1" t="str">
            <v>y</v>
          </cell>
          <cell r="AOF1" t="str">
            <v>y</v>
          </cell>
          <cell r="AOG1" t="str">
            <v>y</v>
          </cell>
          <cell r="AOH1" t="str">
            <v>y</v>
          </cell>
          <cell r="AOI1" t="str">
            <v>y</v>
          </cell>
          <cell r="AOJ1" t="str">
            <v>y</v>
          </cell>
          <cell r="AOK1" t="str">
            <v>y</v>
          </cell>
          <cell r="AOL1" t="str">
            <v>y</v>
          </cell>
          <cell r="AOM1" t="str">
            <v>y</v>
          </cell>
          <cell r="AON1" t="str">
            <v>y</v>
          </cell>
          <cell r="AOO1" t="str">
            <v>y</v>
          </cell>
          <cell r="AOP1" t="str">
            <v>y</v>
          </cell>
          <cell r="AOQ1" t="str">
            <v>y</v>
          </cell>
          <cell r="AOR1" t="str">
            <v>y</v>
          </cell>
          <cell r="AOS1" t="str">
            <v>y</v>
          </cell>
          <cell r="AOT1" t="str">
            <v>y</v>
          </cell>
          <cell r="AOU1" t="str">
            <v>y</v>
          </cell>
          <cell r="AOV1" t="str">
            <v>y</v>
          </cell>
          <cell r="AOW1" t="str">
            <v>y</v>
          </cell>
          <cell r="AOX1" t="str">
            <v>y</v>
          </cell>
          <cell r="AOY1" t="str">
            <v>y</v>
          </cell>
          <cell r="AOZ1" t="str">
            <v>y</v>
          </cell>
          <cell r="APA1" t="str">
            <v>y</v>
          </cell>
          <cell r="APB1" t="str">
            <v>y</v>
          </cell>
          <cell r="APC1" t="str">
            <v>y</v>
          </cell>
          <cell r="APD1" t="str">
            <v>y</v>
          </cell>
          <cell r="APE1" t="str">
            <v>y</v>
          </cell>
          <cell r="APF1" t="str">
            <v>y</v>
          </cell>
          <cell r="APG1" t="str">
            <v>y</v>
          </cell>
          <cell r="APH1" t="str">
            <v>y</v>
          </cell>
          <cell r="API1" t="str">
            <v>y</v>
          </cell>
          <cell r="APJ1" t="str">
            <v>y</v>
          </cell>
          <cell r="APK1" t="str">
            <v>y</v>
          </cell>
          <cell r="APL1" t="str">
            <v>y</v>
          </cell>
          <cell r="APM1" t="str">
            <v>y</v>
          </cell>
          <cell r="APN1" t="str">
            <v>y</v>
          </cell>
          <cell r="APO1" t="str">
            <v>y</v>
          </cell>
          <cell r="APP1" t="str">
            <v>y</v>
          </cell>
          <cell r="APQ1" t="str">
            <v>y</v>
          </cell>
          <cell r="APR1" t="str">
            <v>y</v>
          </cell>
          <cell r="APS1" t="str">
            <v>y</v>
          </cell>
          <cell r="APT1" t="str">
            <v>y</v>
          </cell>
          <cell r="APU1" t="str">
            <v>y</v>
          </cell>
          <cell r="APV1" t="str">
            <v>y</v>
          </cell>
          <cell r="APW1" t="str">
            <v>y</v>
          </cell>
          <cell r="APX1" t="str">
            <v>y</v>
          </cell>
          <cell r="APY1" t="str">
            <v>y</v>
          </cell>
          <cell r="APZ1" t="str">
            <v>y</v>
          </cell>
          <cell r="AQA1" t="str">
            <v>y</v>
          </cell>
          <cell r="AQB1" t="str">
            <v>y</v>
          </cell>
          <cell r="AQC1" t="str">
            <v>y</v>
          </cell>
          <cell r="AQD1" t="str">
            <v>y</v>
          </cell>
          <cell r="AQE1" t="str">
            <v>y</v>
          </cell>
          <cell r="AQF1" t="str">
            <v>y</v>
          </cell>
          <cell r="AQG1" t="str">
            <v>y</v>
          </cell>
          <cell r="AQH1" t="str">
            <v>y</v>
          </cell>
          <cell r="AQI1" t="str">
            <v>y</v>
          </cell>
          <cell r="AQJ1" t="str">
            <v>y</v>
          </cell>
          <cell r="AQK1" t="str">
            <v>y</v>
          </cell>
          <cell r="AQL1" t="str">
            <v>y</v>
          </cell>
          <cell r="AQM1" t="str">
            <v>y</v>
          </cell>
          <cell r="AQN1" t="str">
            <v>y</v>
          </cell>
          <cell r="AQO1" t="str">
            <v>y</v>
          </cell>
          <cell r="AQP1" t="str">
            <v>y</v>
          </cell>
          <cell r="AQQ1" t="str">
            <v>y</v>
          </cell>
          <cell r="AQR1" t="str">
            <v>y</v>
          </cell>
          <cell r="AQS1" t="str">
            <v>y</v>
          </cell>
          <cell r="AQT1" t="str">
            <v>y</v>
          </cell>
          <cell r="AQU1" t="str">
            <v>y</v>
          </cell>
          <cell r="AQV1" t="str">
            <v>y</v>
          </cell>
          <cell r="AQW1" t="str">
            <v>y</v>
          </cell>
          <cell r="AQX1" t="str">
            <v>y</v>
          </cell>
          <cell r="AQY1" t="str">
            <v>y</v>
          </cell>
          <cell r="AQZ1" t="str">
            <v>y</v>
          </cell>
          <cell r="ARA1" t="str">
            <v>y</v>
          </cell>
          <cell r="ARB1" t="str">
            <v>y</v>
          </cell>
          <cell r="ARC1" t="str">
            <v>y</v>
          </cell>
          <cell r="ARD1" t="str">
            <v>y</v>
          </cell>
          <cell r="ARE1" t="str">
            <v>y</v>
          </cell>
          <cell r="ARF1" t="str">
            <v>y</v>
          </cell>
          <cell r="ARG1" t="str">
            <v>y</v>
          </cell>
          <cell r="ARH1" t="str">
            <v>y</v>
          </cell>
          <cell r="ARI1" t="str">
            <v>y</v>
          </cell>
          <cell r="ARJ1" t="str">
            <v>y</v>
          </cell>
          <cell r="ARK1" t="str">
            <v>y</v>
          </cell>
          <cell r="ARL1" t="str">
            <v>y</v>
          </cell>
          <cell r="ARM1" t="str">
            <v>y</v>
          </cell>
          <cell r="ARN1" t="str">
            <v>y</v>
          </cell>
          <cell r="ARO1" t="str">
            <v>y</v>
          </cell>
          <cell r="ARP1" t="str">
            <v>y</v>
          </cell>
          <cell r="ARQ1" t="str">
            <v>y</v>
          </cell>
          <cell r="ARR1" t="str">
            <v>y</v>
          </cell>
          <cell r="ARS1" t="str">
            <v>y</v>
          </cell>
          <cell r="ART1" t="str">
            <v>y</v>
          </cell>
          <cell r="ARU1" t="str">
            <v>y</v>
          </cell>
          <cell r="ARV1" t="str">
            <v>y</v>
          </cell>
          <cell r="ARW1" t="str">
            <v>y</v>
          </cell>
          <cell r="ARX1" t="str">
            <v>y</v>
          </cell>
          <cell r="ARY1" t="str">
            <v>y</v>
          </cell>
          <cell r="ARZ1" t="str">
            <v>y</v>
          </cell>
          <cell r="ASA1" t="str">
            <v>y</v>
          </cell>
          <cell r="ASB1" t="str">
            <v>y</v>
          </cell>
          <cell r="ASC1" t="str">
            <v>y</v>
          </cell>
          <cell r="ASD1" t="str">
            <v>y</v>
          </cell>
          <cell r="ASE1" t="str">
            <v>y</v>
          </cell>
          <cell r="ASF1" t="str">
            <v>y</v>
          </cell>
          <cell r="ASG1" t="str">
            <v>y</v>
          </cell>
          <cell r="ASH1" t="str">
            <v>y</v>
          </cell>
          <cell r="ASI1" t="str">
            <v>y</v>
          </cell>
          <cell r="ASJ1" t="str">
            <v>y</v>
          </cell>
          <cell r="ASK1" t="str">
            <v>y</v>
          </cell>
          <cell r="ASL1" t="str">
            <v>y</v>
          </cell>
          <cell r="ASM1" t="str">
            <v>y</v>
          </cell>
          <cell r="ASN1" t="str">
            <v>y</v>
          </cell>
          <cell r="ASO1" t="str">
            <v>y</v>
          </cell>
          <cell r="ASP1" t="str">
            <v>y</v>
          </cell>
          <cell r="ASQ1" t="str">
            <v>y</v>
          </cell>
          <cell r="ASR1" t="str">
            <v>y</v>
          </cell>
          <cell r="ASS1" t="str">
            <v>y</v>
          </cell>
          <cell r="AST1" t="str">
            <v>y</v>
          </cell>
          <cell r="ASU1" t="str">
            <v>y</v>
          </cell>
          <cell r="ASV1" t="str">
            <v>y</v>
          </cell>
          <cell r="ASW1" t="str">
            <v>y</v>
          </cell>
          <cell r="ASX1" t="str">
            <v>y</v>
          </cell>
          <cell r="ASY1" t="str">
            <v>y</v>
          </cell>
          <cell r="ASZ1" t="str">
            <v>y</v>
          </cell>
          <cell r="ATA1" t="str">
            <v>y</v>
          </cell>
          <cell r="ATB1" t="str">
            <v>y</v>
          </cell>
          <cell r="ATC1" t="str">
            <v>y</v>
          </cell>
          <cell r="ATD1" t="str">
            <v>y</v>
          </cell>
          <cell r="ATE1" t="str">
            <v>y</v>
          </cell>
          <cell r="ATF1" t="str">
            <v>y</v>
          </cell>
          <cell r="ATG1" t="str">
            <v>y</v>
          </cell>
          <cell r="ATH1" t="str">
            <v>y</v>
          </cell>
          <cell r="ATI1" t="str">
            <v>y</v>
          </cell>
          <cell r="ATJ1" t="str">
            <v>y</v>
          </cell>
          <cell r="ATK1" t="str">
            <v>y</v>
          </cell>
          <cell r="ATL1" t="str">
            <v>y</v>
          </cell>
          <cell r="ATM1" t="str">
            <v>y</v>
          </cell>
          <cell r="ATN1" t="str">
            <v>y</v>
          </cell>
          <cell r="ATO1" t="str">
            <v>y</v>
          </cell>
          <cell r="ATP1" t="str">
            <v>y</v>
          </cell>
          <cell r="ATQ1" t="str">
            <v>y</v>
          </cell>
          <cell r="ATR1" t="str">
            <v>y</v>
          </cell>
          <cell r="ATS1" t="str">
            <v>y</v>
          </cell>
          <cell r="ATT1" t="str">
            <v>y</v>
          </cell>
          <cell r="ATU1" t="str">
            <v>y</v>
          </cell>
          <cell r="ATV1" t="str">
            <v>y</v>
          </cell>
          <cell r="ATW1" t="str">
            <v>y</v>
          </cell>
          <cell r="ATX1" t="str">
            <v>y</v>
          </cell>
          <cell r="ATY1" t="str">
            <v>y</v>
          </cell>
          <cell r="ATZ1" t="str">
            <v>y</v>
          </cell>
          <cell r="AUA1" t="str">
            <v>y</v>
          </cell>
          <cell r="AUB1" t="str">
            <v>y</v>
          </cell>
          <cell r="AUC1" t="str">
            <v>y</v>
          </cell>
          <cell r="AUD1" t="str">
            <v>y</v>
          </cell>
          <cell r="AUE1" t="str">
            <v>y</v>
          </cell>
          <cell r="AUF1" t="str">
            <v>y</v>
          </cell>
          <cell r="AUG1" t="str">
            <v>y</v>
          </cell>
          <cell r="AUH1" t="str">
            <v>y</v>
          </cell>
          <cell r="AUI1" t="str">
            <v>y</v>
          </cell>
          <cell r="AUJ1" t="str">
            <v>y</v>
          </cell>
          <cell r="AUK1" t="str">
            <v>y</v>
          </cell>
          <cell r="AUL1" t="str">
            <v>y</v>
          </cell>
          <cell r="AUM1" t="str">
            <v>y</v>
          </cell>
          <cell r="AUN1" t="str">
            <v>y</v>
          </cell>
          <cell r="AUO1" t="str">
            <v>y</v>
          </cell>
          <cell r="AUP1" t="str">
            <v>y</v>
          </cell>
          <cell r="AUQ1" t="str">
            <v>y</v>
          </cell>
          <cell r="AUR1" t="str">
            <v>y</v>
          </cell>
          <cell r="AUS1" t="str">
            <v>y</v>
          </cell>
          <cell r="AUT1" t="str">
            <v>y</v>
          </cell>
          <cell r="AUU1" t="str">
            <v>y</v>
          </cell>
          <cell r="AUV1" t="str">
            <v>y</v>
          </cell>
          <cell r="AUW1" t="str">
            <v>y</v>
          </cell>
          <cell r="AUX1" t="str">
            <v>y</v>
          </cell>
          <cell r="AUY1" t="str">
            <v>y</v>
          </cell>
          <cell r="AUZ1" t="str">
            <v>y</v>
          </cell>
          <cell r="AVA1" t="str">
            <v>y</v>
          </cell>
          <cell r="AVB1" t="str">
            <v>y</v>
          </cell>
          <cell r="AVC1" t="str">
            <v>y</v>
          </cell>
          <cell r="AVD1" t="str">
            <v>y</v>
          </cell>
          <cell r="AVE1" t="str">
            <v>y</v>
          </cell>
          <cell r="AVF1" t="str">
            <v>y</v>
          </cell>
          <cell r="AVG1" t="str">
            <v>y</v>
          </cell>
          <cell r="AVH1" t="str">
            <v>y</v>
          </cell>
          <cell r="AVI1" t="str">
            <v>y</v>
          </cell>
          <cell r="AVJ1" t="str">
            <v>y</v>
          </cell>
          <cell r="AVK1" t="str">
            <v>y</v>
          </cell>
          <cell r="AVL1" t="str">
            <v>y</v>
          </cell>
          <cell r="AVM1" t="str">
            <v>y</v>
          </cell>
          <cell r="AVN1" t="str">
            <v>y</v>
          </cell>
          <cell r="AVO1" t="str">
            <v>y</v>
          </cell>
          <cell r="AVP1" t="str">
            <v>y</v>
          </cell>
          <cell r="AVQ1" t="str">
            <v>y</v>
          </cell>
          <cell r="AVR1" t="str">
            <v>y</v>
          </cell>
          <cell r="AVS1" t="str">
            <v>y</v>
          </cell>
          <cell r="AVT1" t="str">
            <v>y</v>
          </cell>
          <cell r="AVU1" t="str">
            <v>y</v>
          </cell>
          <cell r="AVV1" t="str">
            <v>y</v>
          </cell>
          <cell r="AVW1" t="str">
            <v>y</v>
          </cell>
          <cell r="AVX1" t="str">
            <v>y</v>
          </cell>
          <cell r="AVY1" t="str">
            <v>y</v>
          </cell>
          <cell r="AVZ1" t="str">
            <v>y</v>
          </cell>
          <cell r="AWA1" t="str">
            <v>y</v>
          </cell>
          <cell r="AWB1" t="str">
            <v>y</v>
          </cell>
          <cell r="AWC1" t="str">
            <v>y</v>
          </cell>
          <cell r="AWD1" t="str">
            <v>y</v>
          </cell>
          <cell r="AWE1" t="str">
            <v>y</v>
          </cell>
          <cell r="AWF1" t="str">
            <v>y</v>
          </cell>
          <cell r="AWG1" t="str">
            <v>y</v>
          </cell>
          <cell r="AWH1" t="str">
            <v>y</v>
          </cell>
          <cell r="AWI1" t="str">
            <v>y</v>
          </cell>
          <cell r="AWJ1" t="str">
            <v>y</v>
          </cell>
          <cell r="AWK1" t="str">
            <v>y</v>
          </cell>
          <cell r="AWL1" t="str">
            <v>y</v>
          </cell>
          <cell r="AWM1" t="str">
            <v>y</v>
          </cell>
          <cell r="AWN1" t="str">
            <v>y</v>
          </cell>
          <cell r="AWO1" t="str">
            <v>y</v>
          </cell>
          <cell r="AWP1" t="str">
            <v>y</v>
          </cell>
          <cell r="AWQ1" t="str">
            <v>y</v>
          </cell>
          <cell r="AWR1" t="str">
            <v>y</v>
          </cell>
          <cell r="AWS1" t="str">
            <v>y</v>
          </cell>
          <cell r="AWT1" t="str">
            <v>y</v>
          </cell>
          <cell r="AWU1" t="str">
            <v>y</v>
          </cell>
          <cell r="AWV1" t="str">
            <v>y</v>
          </cell>
          <cell r="AWW1" t="str">
            <v>y</v>
          </cell>
          <cell r="AWX1" t="str">
            <v>y</v>
          </cell>
          <cell r="AWY1" t="str">
            <v>y</v>
          </cell>
          <cell r="AWZ1" t="str">
            <v>y</v>
          </cell>
          <cell r="AXA1" t="str">
            <v>y</v>
          </cell>
          <cell r="AXB1" t="str">
            <v>y</v>
          </cell>
          <cell r="AXC1" t="str">
            <v>y</v>
          </cell>
          <cell r="AXD1" t="str">
            <v>y</v>
          </cell>
          <cell r="AXE1" t="str">
            <v>y</v>
          </cell>
          <cell r="AXF1" t="str">
            <v>y</v>
          </cell>
          <cell r="AXG1" t="str">
            <v>y</v>
          </cell>
          <cell r="AXH1" t="str">
            <v>y</v>
          </cell>
          <cell r="AXI1" t="str">
            <v>y</v>
          </cell>
          <cell r="AXJ1" t="str">
            <v>y</v>
          </cell>
          <cell r="AXK1" t="str">
            <v>y</v>
          </cell>
          <cell r="AXL1" t="str">
            <v>y</v>
          </cell>
          <cell r="AXM1" t="str">
            <v>y</v>
          </cell>
          <cell r="AXN1" t="str">
            <v>y</v>
          </cell>
          <cell r="AXO1" t="str">
            <v>y</v>
          </cell>
          <cell r="AXP1" t="str">
            <v>y</v>
          </cell>
          <cell r="AXQ1" t="str">
            <v>y</v>
          </cell>
          <cell r="AXR1" t="str">
            <v>y</v>
          </cell>
          <cell r="AXS1" t="str">
            <v>y</v>
          </cell>
          <cell r="AXT1" t="str">
            <v>y</v>
          </cell>
          <cell r="AXU1" t="str">
            <v>y</v>
          </cell>
          <cell r="AXV1" t="str">
            <v>y</v>
          </cell>
          <cell r="AXW1" t="str">
            <v>y</v>
          </cell>
          <cell r="AXX1" t="str">
            <v>y</v>
          </cell>
          <cell r="AXY1" t="str">
            <v>y</v>
          </cell>
          <cell r="AXZ1" t="str">
            <v>y</v>
          </cell>
          <cell r="AYA1" t="str">
            <v>y</v>
          </cell>
          <cell r="AYB1" t="str">
            <v>y</v>
          </cell>
          <cell r="AYC1" t="str">
            <v>y</v>
          </cell>
          <cell r="AYD1" t="str">
            <v>y</v>
          </cell>
          <cell r="AYE1" t="str">
            <v>y</v>
          </cell>
          <cell r="AYF1" t="str">
            <v>y</v>
          </cell>
          <cell r="AYG1" t="str">
            <v>y</v>
          </cell>
          <cell r="AYH1" t="str">
            <v>y</v>
          </cell>
          <cell r="AYI1" t="str">
            <v>y</v>
          </cell>
          <cell r="AYJ1" t="str">
            <v>y</v>
          </cell>
          <cell r="AYK1" t="str">
            <v>y</v>
          </cell>
          <cell r="AYL1" t="str">
            <v>y</v>
          </cell>
          <cell r="AYM1" t="str">
            <v>y</v>
          </cell>
          <cell r="AYN1" t="str">
            <v>y</v>
          </cell>
          <cell r="AYO1" t="str">
            <v>y</v>
          </cell>
          <cell r="AYP1" t="str">
            <v>y</v>
          </cell>
          <cell r="AYQ1" t="str">
            <v>y</v>
          </cell>
          <cell r="AYR1" t="str">
            <v>y</v>
          </cell>
          <cell r="AYS1" t="str">
            <v>y</v>
          </cell>
          <cell r="AYT1" t="str">
            <v>y</v>
          </cell>
          <cell r="AYU1" t="str">
            <v>y</v>
          </cell>
          <cell r="AYV1" t="str">
            <v>y</v>
          </cell>
          <cell r="AYW1" t="str">
            <v>y</v>
          </cell>
          <cell r="AYX1" t="str">
            <v>y</v>
          </cell>
          <cell r="AYY1" t="str">
            <v>y</v>
          </cell>
          <cell r="AYZ1" t="str">
            <v>y</v>
          </cell>
          <cell r="AZA1" t="str">
            <v>y</v>
          </cell>
          <cell r="AZB1" t="str">
            <v>y</v>
          </cell>
          <cell r="AZC1" t="str">
            <v>y</v>
          </cell>
          <cell r="AZD1" t="str">
            <v>y</v>
          </cell>
          <cell r="AZE1" t="str">
            <v>y</v>
          </cell>
          <cell r="AZF1" t="str">
            <v>y</v>
          </cell>
          <cell r="AZG1" t="str">
            <v>y</v>
          </cell>
          <cell r="AZH1" t="str">
            <v>y</v>
          </cell>
          <cell r="AZI1" t="str">
            <v>y</v>
          </cell>
          <cell r="AZJ1" t="str">
            <v>y</v>
          </cell>
          <cell r="AZK1" t="str">
            <v>y</v>
          </cell>
          <cell r="AZL1" t="str">
            <v>y</v>
          </cell>
          <cell r="AZM1" t="str">
            <v>y</v>
          </cell>
          <cell r="AZN1" t="str">
            <v>y</v>
          </cell>
          <cell r="AZO1" t="str">
            <v>y</v>
          </cell>
          <cell r="AZP1" t="str">
            <v>y</v>
          </cell>
          <cell r="AZQ1" t="str">
            <v>y</v>
          </cell>
          <cell r="AZR1" t="str">
            <v>y</v>
          </cell>
          <cell r="AZS1" t="str">
            <v>y</v>
          </cell>
          <cell r="AZT1" t="str">
            <v>y</v>
          </cell>
          <cell r="AZU1" t="str">
            <v>y</v>
          </cell>
          <cell r="AZV1" t="str">
            <v>y</v>
          </cell>
          <cell r="AZW1" t="str">
            <v>y</v>
          </cell>
          <cell r="AZX1" t="str">
            <v>y</v>
          </cell>
          <cell r="AZY1" t="str">
            <v>y</v>
          </cell>
          <cell r="AZZ1" t="str">
            <v>y</v>
          </cell>
          <cell r="BAA1" t="str">
            <v>y</v>
          </cell>
          <cell r="BAB1" t="str">
            <v>y</v>
          </cell>
          <cell r="BAC1" t="str">
            <v>y</v>
          </cell>
          <cell r="BAD1" t="str">
            <v>y</v>
          </cell>
          <cell r="BAE1" t="str">
            <v>y</v>
          </cell>
          <cell r="BAF1" t="str">
            <v>y</v>
          </cell>
          <cell r="BAG1" t="str">
            <v>y</v>
          </cell>
          <cell r="BAH1" t="str">
            <v>y</v>
          </cell>
          <cell r="BAI1" t="str">
            <v>y</v>
          </cell>
          <cell r="BAJ1" t="str">
            <v>y</v>
          </cell>
          <cell r="BAK1" t="str">
            <v>y</v>
          </cell>
          <cell r="BAL1" t="str">
            <v>y</v>
          </cell>
          <cell r="BAM1" t="str">
            <v>y</v>
          </cell>
          <cell r="BAN1" t="str">
            <v>y</v>
          </cell>
          <cell r="BAO1" t="str">
            <v>y</v>
          </cell>
          <cell r="BAP1" t="str">
            <v>y</v>
          </cell>
          <cell r="BAQ1" t="str">
            <v>y</v>
          </cell>
          <cell r="BAR1" t="str">
            <v>y</v>
          </cell>
          <cell r="BAS1" t="str">
            <v>y</v>
          </cell>
          <cell r="BAT1" t="str">
            <v>y</v>
          </cell>
          <cell r="BAU1" t="str">
            <v>y</v>
          </cell>
          <cell r="BAV1" t="str">
            <v>y</v>
          </cell>
          <cell r="BAW1" t="str">
            <v>y</v>
          </cell>
          <cell r="BAX1" t="str">
            <v>y</v>
          </cell>
          <cell r="BAY1" t="str">
            <v>y</v>
          </cell>
          <cell r="BAZ1" t="str">
            <v>y</v>
          </cell>
          <cell r="BBA1" t="str">
            <v>y</v>
          </cell>
          <cell r="BBB1" t="str">
            <v>y</v>
          </cell>
          <cell r="BBC1" t="str">
            <v>y</v>
          </cell>
          <cell r="BBD1" t="str">
            <v>y</v>
          </cell>
          <cell r="BBE1" t="str">
            <v>y</v>
          </cell>
          <cell r="BBF1" t="str">
            <v>y</v>
          </cell>
          <cell r="BBG1" t="str">
            <v>y</v>
          </cell>
          <cell r="BBH1" t="str">
            <v>y</v>
          </cell>
          <cell r="BBI1" t="str">
            <v>y</v>
          </cell>
          <cell r="BBJ1" t="str">
            <v>y</v>
          </cell>
          <cell r="BBK1" t="str">
            <v>y</v>
          </cell>
          <cell r="BBL1" t="str">
            <v>y</v>
          </cell>
          <cell r="BBM1" t="str">
            <v>y</v>
          </cell>
          <cell r="BBN1" t="str">
            <v>y</v>
          </cell>
          <cell r="BBO1" t="str">
            <v>y</v>
          </cell>
          <cell r="BBP1" t="str">
            <v>y</v>
          </cell>
          <cell r="BBQ1" t="str">
            <v>y</v>
          </cell>
          <cell r="BBR1" t="str">
            <v>y</v>
          </cell>
          <cell r="BBS1" t="str">
            <v>y</v>
          </cell>
          <cell r="BBT1" t="str">
            <v>y</v>
          </cell>
          <cell r="BBU1" t="str">
            <v>y</v>
          </cell>
          <cell r="BBV1" t="str">
            <v>y</v>
          </cell>
          <cell r="BBW1" t="str">
            <v>y</v>
          </cell>
          <cell r="BBX1" t="str">
            <v>y</v>
          </cell>
          <cell r="BBY1" t="str">
            <v>y</v>
          </cell>
          <cell r="BBZ1" t="str">
            <v>y</v>
          </cell>
          <cell r="BCA1" t="str">
            <v>y</v>
          </cell>
          <cell r="BCB1" t="str">
            <v>y</v>
          </cell>
          <cell r="BCC1" t="str">
            <v>y</v>
          </cell>
          <cell r="BCD1" t="str">
            <v>y</v>
          </cell>
          <cell r="BCE1" t="str">
            <v>y</v>
          </cell>
          <cell r="BCF1" t="str">
            <v>y</v>
          </cell>
          <cell r="BCG1" t="str">
            <v>y</v>
          </cell>
          <cell r="BCH1" t="str">
            <v>y</v>
          </cell>
          <cell r="BCI1" t="str">
            <v>y</v>
          </cell>
          <cell r="BCJ1" t="str">
            <v>y</v>
          </cell>
          <cell r="BCK1" t="str">
            <v>y</v>
          </cell>
          <cell r="BCL1" t="str">
            <v>y</v>
          </cell>
          <cell r="BCM1" t="str">
            <v>y</v>
          </cell>
          <cell r="BCN1" t="str">
            <v>y</v>
          </cell>
          <cell r="BCO1" t="str">
            <v>y</v>
          </cell>
          <cell r="BCP1" t="str">
            <v>y</v>
          </cell>
          <cell r="BCQ1" t="str">
            <v>y</v>
          </cell>
          <cell r="BCR1" t="str">
            <v>y</v>
          </cell>
          <cell r="BCS1" t="str">
            <v>y</v>
          </cell>
          <cell r="BCT1" t="str">
            <v>y</v>
          </cell>
          <cell r="BCU1" t="str">
            <v>y</v>
          </cell>
          <cell r="BCV1" t="str">
            <v>y</v>
          </cell>
          <cell r="BCW1" t="str">
            <v>y</v>
          </cell>
          <cell r="BCX1" t="str">
            <v>y</v>
          </cell>
          <cell r="BCY1" t="str">
            <v>y</v>
          </cell>
          <cell r="BCZ1" t="str">
            <v>y</v>
          </cell>
          <cell r="BDA1" t="str">
            <v>y</v>
          </cell>
          <cell r="BDB1" t="str">
            <v>y</v>
          </cell>
          <cell r="BDC1" t="str">
            <v>y</v>
          </cell>
          <cell r="BDD1" t="str">
            <v>y</v>
          </cell>
          <cell r="BDE1" t="str">
            <v>y</v>
          </cell>
          <cell r="BDF1" t="str">
            <v>y</v>
          </cell>
          <cell r="BDG1" t="str">
            <v>y</v>
          </cell>
          <cell r="BDH1" t="str">
            <v>y</v>
          </cell>
          <cell r="BDI1" t="str">
            <v>y</v>
          </cell>
          <cell r="BDJ1" t="str">
            <v>y</v>
          </cell>
          <cell r="BDK1" t="str">
            <v>y</v>
          </cell>
          <cell r="BDL1" t="str">
            <v>y</v>
          </cell>
          <cell r="BDM1" t="str">
            <v>y</v>
          </cell>
          <cell r="BDN1" t="str">
            <v>y</v>
          </cell>
          <cell r="BDO1" t="str">
            <v>y</v>
          </cell>
          <cell r="BDP1" t="str">
            <v>y</v>
          </cell>
          <cell r="BDQ1" t="str">
            <v>y</v>
          </cell>
          <cell r="BDR1" t="str">
            <v>y</v>
          </cell>
          <cell r="BDS1" t="str">
            <v>y</v>
          </cell>
          <cell r="BDT1" t="str">
            <v>y</v>
          </cell>
          <cell r="BDU1" t="str">
            <v>y</v>
          </cell>
          <cell r="BDV1" t="str">
            <v>y</v>
          </cell>
          <cell r="BDW1" t="str">
            <v>y</v>
          </cell>
          <cell r="BDX1" t="str">
            <v>y</v>
          </cell>
          <cell r="BDY1" t="str">
            <v>y</v>
          </cell>
          <cell r="BDZ1" t="str">
            <v>y</v>
          </cell>
          <cell r="BEA1" t="str">
            <v>y</v>
          </cell>
          <cell r="BEB1" t="str">
            <v>y</v>
          </cell>
          <cell r="BEC1" t="str">
            <v>y</v>
          </cell>
          <cell r="BED1" t="str">
            <v>y</v>
          </cell>
          <cell r="BEE1" t="str">
            <v>y</v>
          </cell>
          <cell r="BEF1" t="str">
            <v>y</v>
          </cell>
          <cell r="BEG1" t="str">
            <v>y</v>
          </cell>
          <cell r="BEH1" t="str">
            <v>y</v>
          </cell>
          <cell r="BEI1" t="str">
            <v>y</v>
          </cell>
          <cell r="BEJ1" t="str">
            <v>y</v>
          </cell>
          <cell r="BEK1" t="str">
            <v>y</v>
          </cell>
          <cell r="BEL1" t="str">
            <v>y</v>
          </cell>
          <cell r="BEM1" t="str">
            <v>y</v>
          </cell>
          <cell r="BEN1" t="str">
            <v>y</v>
          </cell>
          <cell r="BEO1" t="str">
            <v>y</v>
          </cell>
          <cell r="BEP1" t="str">
            <v>y</v>
          </cell>
          <cell r="BEQ1" t="str">
            <v>y</v>
          </cell>
          <cell r="BER1" t="str">
            <v>y</v>
          </cell>
          <cell r="BES1" t="str">
            <v>y</v>
          </cell>
          <cell r="BET1" t="str">
            <v>y</v>
          </cell>
          <cell r="BEU1" t="str">
            <v>y</v>
          </cell>
          <cell r="BEV1" t="str">
            <v>y</v>
          </cell>
          <cell r="BEW1" t="str">
            <v>y</v>
          </cell>
          <cell r="BEX1" t="str">
            <v>y</v>
          </cell>
          <cell r="BEY1" t="str">
            <v>y</v>
          </cell>
          <cell r="BEZ1" t="str">
            <v>y</v>
          </cell>
          <cell r="BFA1" t="str">
            <v>y</v>
          </cell>
          <cell r="BFB1" t="str">
            <v>y</v>
          </cell>
          <cell r="BFC1" t="str">
            <v>y</v>
          </cell>
          <cell r="BFD1" t="str">
            <v>y</v>
          </cell>
          <cell r="BFE1" t="str">
            <v>y</v>
          </cell>
          <cell r="BFF1" t="str">
            <v>y</v>
          </cell>
          <cell r="BFG1" t="str">
            <v>y</v>
          </cell>
          <cell r="BFH1" t="str">
            <v>y</v>
          </cell>
          <cell r="BFI1" t="str">
            <v>y</v>
          </cell>
          <cell r="BFJ1" t="str">
            <v>y</v>
          </cell>
          <cell r="BFK1" t="str">
            <v>y</v>
          </cell>
          <cell r="BFL1" t="str">
            <v>y</v>
          </cell>
          <cell r="BFM1" t="str">
            <v>y</v>
          </cell>
          <cell r="BFN1" t="str">
            <v>y</v>
          </cell>
          <cell r="BFO1" t="str">
            <v>y</v>
          </cell>
          <cell r="BFP1" t="str">
            <v>y</v>
          </cell>
          <cell r="BFQ1" t="str">
            <v>y</v>
          </cell>
          <cell r="BFR1" t="str">
            <v>y</v>
          </cell>
          <cell r="BFS1" t="str">
            <v>y</v>
          </cell>
          <cell r="BFT1" t="str">
            <v>y</v>
          </cell>
          <cell r="BFU1" t="str">
            <v>y</v>
          </cell>
          <cell r="BFV1" t="str">
            <v>y</v>
          </cell>
          <cell r="BFW1" t="str">
            <v>y</v>
          </cell>
          <cell r="BFX1" t="str">
            <v>y</v>
          </cell>
          <cell r="BFY1" t="str">
            <v>y</v>
          </cell>
          <cell r="BFZ1" t="str">
            <v>y</v>
          </cell>
          <cell r="BGA1" t="str">
            <v>y</v>
          </cell>
          <cell r="BGB1" t="str">
            <v>y</v>
          </cell>
          <cell r="BGC1" t="str">
            <v>y</v>
          </cell>
          <cell r="BGD1" t="str">
            <v>y</v>
          </cell>
          <cell r="BGE1" t="str">
            <v>y</v>
          </cell>
          <cell r="BGF1" t="str">
            <v>y</v>
          </cell>
          <cell r="BGG1" t="str">
            <v>y</v>
          </cell>
          <cell r="BGH1" t="str">
            <v>y</v>
          </cell>
          <cell r="BGI1" t="str">
            <v>y</v>
          </cell>
          <cell r="BGJ1" t="str">
            <v>y</v>
          </cell>
          <cell r="BGK1" t="str">
            <v>y</v>
          </cell>
          <cell r="BGL1" t="str">
            <v>y</v>
          </cell>
          <cell r="BGM1" t="str">
            <v>y</v>
          </cell>
          <cell r="BGN1" t="str">
            <v>y</v>
          </cell>
          <cell r="BGO1" t="str">
            <v>y</v>
          </cell>
          <cell r="BGP1" t="str">
            <v>y</v>
          </cell>
          <cell r="BGQ1" t="str">
            <v>y</v>
          </cell>
          <cell r="BGR1" t="str">
            <v>y</v>
          </cell>
          <cell r="BGS1" t="str">
            <v>y</v>
          </cell>
          <cell r="BGT1" t="str">
            <v>y</v>
          </cell>
          <cell r="BGU1" t="str">
            <v>y</v>
          </cell>
          <cell r="BGV1" t="str">
            <v>y</v>
          </cell>
          <cell r="BGW1" t="str">
            <v>y</v>
          </cell>
          <cell r="BGX1" t="str">
            <v>y</v>
          </cell>
          <cell r="BGY1" t="str">
            <v>y</v>
          </cell>
          <cell r="BGZ1" t="str">
            <v>y</v>
          </cell>
          <cell r="BHA1" t="str">
            <v>y</v>
          </cell>
          <cell r="BHB1" t="str">
            <v>y</v>
          </cell>
          <cell r="BHC1" t="str">
            <v>y</v>
          </cell>
          <cell r="BHD1" t="str">
            <v>y</v>
          </cell>
          <cell r="BHE1" t="str">
            <v>y</v>
          </cell>
          <cell r="BHF1" t="str">
            <v>y</v>
          </cell>
          <cell r="BHG1" t="str">
            <v>y</v>
          </cell>
          <cell r="BHH1" t="str">
            <v>y</v>
          </cell>
          <cell r="BHI1" t="str">
            <v>y</v>
          </cell>
          <cell r="BHJ1" t="str">
            <v>y</v>
          </cell>
          <cell r="BHK1" t="str">
            <v>y</v>
          </cell>
          <cell r="BHL1" t="str">
            <v>y</v>
          </cell>
          <cell r="BHM1" t="str">
            <v>y</v>
          </cell>
          <cell r="BHN1" t="str">
            <v>y</v>
          </cell>
          <cell r="BHO1" t="str">
            <v>y</v>
          </cell>
          <cell r="BHP1" t="str">
            <v>y</v>
          </cell>
          <cell r="BHQ1" t="str">
            <v>y</v>
          </cell>
          <cell r="BHR1" t="str">
            <v>y</v>
          </cell>
          <cell r="BHS1" t="str">
            <v>y</v>
          </cell>
          <cell r="BHT1" t="str">
            <v>y</v>
          </cell>
          <cell r="BHU1" t="str">
            <v>y</v>
          </cell>
          <cell r="BHV1" t="str">
            <v>y</v>
          </cell>
          <cell r="BHW1" t="str">
            <v>y</v>
          </cell>
          <cell r="BHX1" t="str">
            <v>y</v>
          </cell>
          <cell r="BHY1" t="str">
            <v>y</v>
          </cell>
          <cell r="BHZ1" t="str">
            <v>y</v>
          </cell>
          <cell r="BIA1" t="str">
            <v>y</v>
          </cell>
          <cell r="BIB1" t="str">
            <v>y</v>
          </cell>
          <cell r="BIC1" t="str">
            <v>y</v>
          </cell>
          <cell r="BID1" t="str">
            <v>y</v>
          </cell>
          <cell r="BIE1" t="str">
            <v>y</v>
          </cell>
          <cell r="BIF1" t="str">
            <v>y</v>
          </cell>
          <cell r="BIG1" t="str">
            <v>y</v>
          </cell>
          <cell r="BIH1" t="str">
            <v>y</v>
          </cell>
          <cell r="BII1" t="str">
            <v>y</v>
          </cell>
          <cell r="BIJ1" t="str">
            <v>y</v>
          </cell>
          <cell r="BIK1" t="str">
            <v>y</v>
          </cell>
          <cell r="BIL1" t="str">
            <v>y</v>
          </cell>
          <cell r="BIM1" t="str">
            <v>y</v>
          </cell>
          <cell r="BIN1" t="str">
            <v>y</v>
          </cell>
          <cell r="BIO1" t="str">
            <v>y</v>
          </cell>
          <cell r="BIP1" t="str">
            <v>y</v>
          </cell>
          <cell r="BIQ1" t="str">
            <v>y</v>
          </cell>
          <cell r="BIR1" t="str">
            <v>y</v>
          </cell>
          <cell r="BIS1" t="str">
            <v>y</v>
          </cell>
          <cell r="BIT1" t="str">
            <v>y</v>
          </cell>
          <cell r="BIU1" t="str">
            <v>y</v>
          </cell>
          <cell r="BIV1" t="str">
            <v>y</v>
          </cell>
          <cell r="BIW1" t="str">
            <v>y</v>
          </cell>
          <cell r="BIX1" t="str">
            <v>y</v>
          </cell>
          <cell r="BIY1" t="str">
            <v>y</v>
          </cell>
          <cell r="BIZ1" t="str">
            <v>y</v>
          </cell>
          <cell r="BJA1" t="str">
            <v>y</v>
          </cell>
          <cell r="BJB1" t="str">
            <v>y</v>
          </cell>
          <cell r="BJC1" t="str">
            <v>y</v>
          </cell>
          <cell r="BJD1" t="str">
            <v>y</v>
          </cell>
          <cell r="BJE1" t="str">
            <v>y</v>
          </cell>
          <cell r="BJF1" t="str">
            <v>y</v>
          </cell>
          <cell r="BJG1" t="str">
            <v>y</v>
          </cell>
          <cell r="BJH1" t="str">
            <v>y</v>
          </cell>
          <cell r="BJI1" t="str">
            <v>y</v>
          </cell>
          <cell r="BJJ1" t="str">
            <v>y</v>
          </cell>
          <cell r="BJK1" t="str">
            <v>y</v>
          </cell>
          <cell r="BJL1" t="str">
            <v>y</v>
          </cell>
          <cell r="BJM1" t="str">
            <v>y</v>
          </cell>
          <cell r="BJN1" t="str">
            <v>y</v>
          </cell>
          <cell r="BJO1" t="str">
            <v>y</v>
          </cell>
          <cell r="BJP1" t="str">
            <v>y</v>
          </cell>
          <cell r="BJQ1" t="str">
            <v>y</v>
          </cell>
          <cell r="BJR1" t="str">
            <v>y</v>
          </cell>
          <cell r="BJS1" t="str">
            <v>y</v>
          </cell>
          <cell r="BJT1" t="str">
            <v>y</v>
          </cell>
          <cell r="BJU1" t="str">
            <v>y</v>
          </cell>
          <cell r="BJV1" t="str">
            <v>y</v>
          </cell>
          <cell r="BJW1" t="str">
            <v>y</v>
          </cell>
          <cell r="BJX1" t="str">
            <v>y</v>
          </cell>
          <cell r="BJY1" t="str">
            <v>y</v>
          </cell>
          <cell r="BJZ1" t="str">
            <v>y</v>
          </cell>
          <cell r="BKA1" t="str">
            <v>y</v>
          </cell>
          <cell r="BKB1" t="str">
            <v>y</v>
          </cell>
          <cell r="BKC1" t="str">
            <v>y</v>
          </cell>
          <cell r="BKD1" t="str">
            <v>y</v>
          </cell>
          <cell r="BKE1" t="str">
            <v>y</v>
          </cell>
          <cell r="BKF1" t="str">
            <v>y</v>
          </cell>
          <cell r="BKG1" t="str">
            <v>y</v>
          </cell>
          <cell r="BKH1" t="str">
            <v>y</v>
          </cell>
          <cell r="BKI1" t="str">
            <v>y</v>
          </cell>
          <cell r="BKJ1" t="str">
            <v>y</v>
          </cell>
          <cell r="BKK1" t="str">
            <v>y</v>
          </cell>
          <cell r="BKL1" t="str">
            <v>y</v>
          </cell>
          <cell r="BKM1" t="str">
            <v>y</v>
          </cell>
          <cell r="BKN1" t="str">
            <v>y</v>
          </cell>
          <cell r="BKO1" t="str">
            <v>y</v>
          </cell>
          <cell r="BKP1" t="str">
            <v>y</v>
          </cell>
          <cell r="BKQ1" t="str">
            <v>y</v>
          </cell>
          <cell r="BKR1" t="str">
            <v>y</v>
          </cell>
          <cell r="BKS1" t="str">
            <v>y</v>
          </cell>
          <cell r="BKT1" t="str">
            <v>y</v>
          </cell>
          <cell r="BKU1" t="str">
            <v>y</v>
          </cell>
          <cell r="BKV1" t="str">
            <v>y</v>
          </cell>
          <cell r="BKW1" t="str">
            <v>y</v>
          </cell>
          <cell r="BKX1" t="str">
            <v>y</v>
          </cell>
          <cell r="BKY1" t="str">
            <v>y</v>
          </cell>
          <cell r="BKZ1" t="str">
            <v>y</v>
          </cell>
          <cell r="BLA1" t="str">
            <v>y</v>
          </cell>
          <cell r="BLB1" t="str">
            <v>y</v>
          </cell>
          <cell r="BLC1" t="str">
            <v>y</v>
          </cell>
          <cell r="BLD1" t="str">
            <v>y</v>
          </cell>
          <cell r="BLE1" t="str">
            <v>y</v>
          </cell>
          <cell r="BLF1" t="str">
            <v>y</v>
          </cell>
          <cell r="BLG1" t="str">
            <v>y</v>
          </cell>
          <cell r="BLH1" t="str">
            <v>y</v>
          </cell>
          <cell r="BLI1" t="str">
            <v>y</v>
          </cell>
          <cell r="BLJ1" t="str">
            <v>y</v>
          </cell>
          <cell r="BLK1" t="str">
            <v>y</v>
          </cell>
          <cell r="BLL1" t="str">
            <v>y</v>
          </cell>
          <cell r="BLM1" t="str">
            <v>y</v>
          </cell>
          <cell r="BLN1" t="str">
            <v>y</v>
          </cell>
          <cell r="BLO1" t="str">
            <v>y</v>
          </cell>
          <cell r="BLP1" t="str">
            <v>y</v>
          </cell>
          <cell r="BLQ1" t="str">
            <v>y</v>
          </cell>
          <cell r="BLR1" t="str">
            <v>y</v>
          </cell>
          <cell r="BLS1" t="str">
            <v>y</v>
          </cell>
          <cell r="BLT1" t="str">
            <v>y</v>
          </cell>
          <cell r="BLU1" t="str">
            <v>y</v>
          </cell>
          <cell r="BLV1" t="str">
            <v>y</v>
          </cell>
          <cell r="BLW1" t="str">
            <v>y</v>
          </cell>
          <cell r="BLX1" t="str">
            <v>y</v>
          </cell>
          <cell r="BLY1" t="str">
            <v>y</v>
          </cell>
          <cell r="BLZ1" t="str">
            <v>y</v>
          </cell>
          <cell r="BMA1" t="str">
            <v>y</v>
          </cell>
          <cell r="BMB1" t="str">
            <v>y</v>
          </cell>
          <cell r="BMC1" t="str">
            <v>y</v>
          </cell>
          <cell r="BMD1" t="str">
            <v>y</v>
          </cell>
          <cell r="BME1" t="str">
            <v>y</v>
          </cell>
          <cell r="BMF1" t="str">
            <v>y</v>
          </cell>
          <cell r="BMG1" t="str">
            <v>y</v>
          </cell>
          <cell r="BMH1" t="str">
            <v>y</v>
          </cell>
          <cell r="BMI1" t="str">
            <v>y</v>
          </cell>
          <cell r="BMJ1" t="str">
            <v>y</v>
          </cell>
          <cell r="BMK1" t="str">
            <v>y</v>
          </cell>
          <cell r="BML1" t="str">
            <v>y</v>
          </cell>
          <cell r="BMM1" t="str">
            <v>y</v>
          </cell>
          <cell r="BMN1" t="str">
            <v>y</v>
          </cell>
          <cell r="BMO1" t="str">
            <v>y</v>
          </cell>
          <cell r="BMP1" t="str">
            <v>y</v>
          </cell>
          <cell r="BMQ1" t="str">
            <v>y</v>
          </cell>
          <cell r="BMR1" t="str">
            <v>y</v>
          </cell>
          <cell r="BMS1" t="str">
            <v>y</v>
          </cell>
          <cell r="BMT1" t="str">
            <v>y</v>
          </cell>
          <cell r="BMU1" t="str">
            <v>y</v>
          </cell>
          <cell r="BMV1" t="str">
            <v>y</v>
          </cell>
          <cell r="BMW1" t="str">
            <v>y</v>
          </cell>
          <cell r="BMX1" t="str">
            <v>y</v>
          </cell>
          <cell r="BMY1" t="str">
            <v>y</v>
          </cell>
          <cell r="BMZ1" t="str">
            <v>y</v>
          </cell>
          <cell r="BNA1" t="str">
            <v>y</v>
          </cell>
          <cell r="BNB1" t="str">
            <v>y</v>
          </cell>
          <cell r="BNC1" t="str">
            <v>y</v>
          </cell>
          <cell r="BND1" t="str">
            <v>y</v>
          </cell>
          <cell r="BNE1" t="str">
            <v>y</v>
          </cell>
          <cell r="BNF1" t="str">
            <v>y</v>
          </cell>
          <cell r="BNG1" t="str">
            <v>y</v>
          </cell>
          <cell r="BNH1" t="str">
            <v>y</v>
          </cell>
          <cell r="BNI1" t="str">
            <v>y</v>
          </cell>
          <cell r="BNJ1" t="str">
            <v>y</v>
          </cell>
          <cell r="BNK1" t="str">
            <v>y</v>
          </cell>
          <cell r="BNL1" t="str">
            <v>y</v>
          </cell>
          <cell r="BNM1" t="str">
            <v>y</v>
          </cell>
          <cell r="BNN1" t="str">
            <v>y</v>
          </cell>
          <cell r="BNO1" t="str">
            <v>y</v>
          </cell>
          <cell r="BNP1" t="str">
            <v>y</v>
          </cell>
          <cell r="BNQ1" t="str">
            <v>y</v>
          </cell>
          <cell r="BNR1" t="str">
            <v>y</v>
          </cell>
          <cell r="BNS1" t="str">
            <v>y</v>
          </cell>
          <cell r="BNT1" t="str">
            <v>y</v>
          </cell>
          <cell r="BNU1" t="str">
            <v>y</v>
          </cell>
          <cell r="BNV1" t="str">
            <v>y</v>
          </cell>
          <cell r="BNW1" t="str">
            <v>y</v>
          </cell>
          <cell r="BNX1" t="str">
            <v>y</v>
          </cell>
          <cell r="BNY1" t="str">
            <v>y</v>
          </cell>
          <cell r="BNZ1" t="str">
            <v>y</v>
          </cell>
          <cell r="BOA1" t="str">
            <v>y</v>
          </cell>
          <cell r="BOB1" t="str">
            <v>y</v>
          </cell>
          <cell r="BOC1" t="str">
            <v>y</v>
          </cell>
          <cell r="BOD1" t="str">
            <v>y</v>
          </cell>
          <cell r="BOE1" t="str">
            <v>y</v>
          </cell>
          <cell r="BOF1" t="str">
            <v>y</v>
          </cell>
          <cell r="BOG1" t="str">
            <v>y</v>
          </cell>
          <cell r="BOH1" t="str">
            <v>y</v>
          </cell>
          <cell r="BOI1" t="str">
            <v>y</v>
          </cell>
          <cell r="BOJ1" t="str">
            <v>y</v>
          </cell>
          <cell r="BOK1" t="str">
            <v>y</v>
          </cell>
          <cell r="BOL1" t="str">
            <v>y</v>
          </cell>
          <cell r="BOM1" t="str">
            <v>y</v>
          </cell>
          <cell r="BON1" t="str">
            <v>y</v>
          </cell>
          <cell r="BOO1" t="str">
            <v>y</v>
          </cell>
          <cell r="BOP1" t="str">
            <v>y</v>
          </cell>
          <cell r="BOQ1" t="str">
            <v>y</v>
          </cell>
          <cell r="BOR1" t="str">
            <v>y</v>
          </cell>
          <cell r="BOS1" t="str">
            <v>y</v>
          </cell>
          <cell r="BOT1" t="str">
            <v>y</v>
          </cell>
          <cell r="BOU1" t="str">
            <v>y</v>
          </cell>
          <cell r="BOV1" t="str">
            <v>y</v>
          </cell>
          <cell r="BOW1" t="str">
            <v>y</v>
          </cell>
          <cell r="BOX1" t="str">
            <v>y</v>
          </cell>
          <cell r="BOY1" t="str">
            <v>y</v>
          </cell>
          <cell r="BOZ1" t="str">
            <v>y</v>
          </cell>
          <cell r="BPA1" t="str">
            <v>y</v>
          </cell>
          <cell r="BPB1" t="str">
            <v>y</v>
          </cell>
          <cell r="BPC1" t="str">
            <v>y</v>
          </cell>
          <cell r="BPD1" t="str">
            <v>y</v>
          </cell>
          <cell r="BPE1" t="str">
            <v>y</v>
          </cell>
          <cell r="BPF1" t="str">
            <v>y</v>
          </cell>
          <cell r="BPG1" t="str">
            <v>y</v>
          </cell>
          <cell r="BPH1" t="str">
            <v>y</v>
          </cell>
          <cell r="BPI1" t="str">
            <v>y</v>
          </cell>
          <cell r="BPJ1" t="str">
            <v>y</v>
          </cell>
          <cell r="BPK1" t="str">
            <v>y</v>
          </cell>
          <cell r="BPL1" t="str">
            <v>y</v>
          </cell>
          <cell r="BPM1" t="str">
            <v>y</v>
          </cell>
          <cell r="BPN1" t="str">
            <v>y</v>
          </cell>
          <cell r="BPO1" t="str">
            <v>y</v>
          </cell>
          <cell r="BPP1" t="str">
            <v>y</v>
          </cell>
          <cell r="BPQ1" t="str">
            <v>y</v>
          </cell>
          <cell r="BPR1" t="str">
            <v>y</v>
          </cell>
          <cell r="BPS1" t="str">
            <v>y</v>
          </cell>
          <cell r="BPT1" t="str">
            <v>y</v>
          </cell>
          <cell r="BPU1" t="str">
            <v>y</v>
          </cell>
          <cell r="BPV1" t="str">
            <v>y</v>
          </cell>
          <cell r="BPW1" t="str">
            <v>y</v>
          </cell>
          <cell r="BPX1" t="str">
            <v>y</v>
          </cell>
          <cell r="BPY1" t="str">
            <v>y</v>
          </cell>
          <cell r="BPZ1" t="str">
            <v>y</v>
          </cell>
          <cell r="BQA1" t="str">
            <v>y</v>
          </cell>
          <cell r="BQB1" t="str">
            <v>y</v>
          </cell>
          <cell r="BQC1" t="str">
            <v>y</v>
          </cell>
          <cell r="BQD1" t="str">
            <v>y</v>
          </cell>
          <cell r="BQE1" t="str">
            <v>y</v>
          </cell>
          <cell r="BQF1" t="str">
            <v>y</v>
          </cell>
          <cell r="BQG1" t="str">
            <v>y</v>
          </cell>
          <cell r="BQH1" t="str">
            <v>y</v>
          </cell>
          <cell r="BQI1" t="str">
            <v>y</v>
          </cell>
          <cell r="BQJ1" t="str">
            <v>y</v>
          </cell>
          <cell r="BQK1" t="str">
            <v>y</v>
          </cell>
          <cell r="BQL1" t="str">
            <v>y</v>
          </cell>
          <cell r="BQM1" t="str">
            <v>y</v>
          </cell>
          <cell r="BQN1" t="str">
            <v>y</v>
          </cell>
          <cell r="BQO1" t="str">
            <v>y</v>
          </cell>
          <cell r="BQP1" t="str">
            <v>y</v>
          </cell>
          <cell r="BQQ1" t="str">
            <v>y</v>
          </cell>
          <cell r="BQR1" t="str">
            <v>y</v>
          </cell>
          <cell r="BQS1" t="str">
            <v>y</v>
          </cell>
          <cell r="BQT1" t="str">
            <v>y</v>
          </cell>
          <cell r="BQU1" t="str">
            <v>y</v>
          </cell>
          <cell r="BQV1" t="str">
            <v>y</v>
          </cell>
          <cell r="BQW1" t="str">
            <v>y</v>
          </cell>
          <cell r="BQX1" t="str">
            <v>y</v>
          </cell>
          <cell r="BQY1" t="str">
            <v>y</v>
          </cell>
          <cell r="BQZ1" t="str">
            <v>y</v>
          </cell>
          <cell r="BRA1" t="str">
            <v>y</v>
          </cell>
          <cell r="BRB1" t="str">
            <v>y</v>
          </cell>
          <cell r="BRC1" t="str">
            <v>y</v>
          </cell>
          <cell r="BRD1" t="str">
            <v>y</v>
          </cell>
          <cell r="BRE1" t="str">
            <v>y</v>
          </cell>
          <cell r="BRF1" t="str">
            <v>y</v>
          </cell>
          <cell r="BRG1" t="str">
            <v>y</v>
          </cell>
          <cell r="BRH1" t="str">
            <v>y</v>
          </cell>
          <cell r="BRI1" t="str">
            <v>y</v>
          </cell>
          <cell r="BRJ1" t="str">
            <v>y</v>
          </cell>
          <cell r="BRK1" t="str">
            <v>y</v>
          </cell>
          <cell r="BRL1" t="str">
            <v>y</v>
          </cell>
          <cell r="BRM1" t="str">
            <v>y</v>
          </cell>
          <cell r="BRN1" t="str">
            <v>y</v>
          </cell>
          <cell r="BRO1" t="str">
            <v>y</v>
          </cell>
          <cell r="BRP1" t="str">
            <v>y</v>
          </cell>
          <cell r="BRQ1" t="str">
            <v>y</v>
          </cell>
          <cell r="BRR1" t="str">
            <v>y</v>
          </cell>
          <cell r="BRS1" t="str">
            <v>y</v>
          </cell>
          <cell r="BRT1" t="str">
            <v>y</v>
          </cell>
          <cell r="BRU1" t="str">
            <v>y</v>
          </cell>
          <cell r="BRV1" t="str">
            <v>y</v>
          </cell>
          <cell r="BRW1" t="str">
            <v>y</v>
          </cell>
          <cell r="BRX1" t="str">
            <v>y</v>
          </cell>
          <cell r="BRY1" t="str">
            <v>y</v>
          </cell>
          <cell r="BRZ1" t="str">
            <v>y</v>
          </cell>
          <cell r="BSA1" t="str">
            <v>y</v>
          </cell>
          <cell r="BSB1" t="str">
            <v>y</v>
          </cell>
          <cell r="BSC1" t="str">
            <v>y</v>
          </cell>
          <cell r="BSD1" t="str">
            <v>y</v>
          </cell>
          <cell r="BSE1" t="str">
            <v>y</v>
          </cell>
          <cell r="BSF1" t="str">
            <v>y</v>
          </cell>
          <cell r="BSG1" t="str">
            <v>y</v>
          </cell>
          <cell r="BSH1" t="str">
            <v>y</v>
          </cell>
          <cell r="BSI1" t="str">
            <v>y</v>
          </cell>
          <cell r="BSJ1" t="str">
            <v>y</v>
          </cell>
          <cell r="BSK1" t="str">
            <v>y</v>
          </cell>
          <cell r="BSL1" t="str">
            <v>y</v>
          </cell>
          <cell r="BSM1" t="str">
            <v>y</v>
          </cell>
          <cell r="BSN1" t="str">
            <v>y</v>
          </cell>
          <cell r="BSO1" t="str">
            <v>y</v>
          </cell>
          <cell r="BSP1" t="str">
            <v>y</v>
          </cell>
          <cell r="BSQ1" t="str">
            <v>y</v>
          </cell>
          <cell r="BSR1" t="str">
            <v>y</v>
          </cell>
          <cell r="BSS1" t="str">
            <v>y</v>
          </cell>
          <cell r="BST1" t="str">
            <v>y</v>
          </cell>
          <cell r="BSU1" t="str">
            <v>y</v>
          </cell>
          <cell r="BSV1" t="str">
            <v>y</v>
          </cell>
          <cell r="BSW1" t="str">
            <v>y</v>
          </cell>
          <cell r="BSX1" t="str">
            <v>y</v>
          </cell>
          <cell r="BSY1" t="str">
            <v>y</v>
          </cell>
          <cell r="BSZ1" t="str">
            <v>y</v>
          </cell>
          <cell r="BTA1" t="str">
            <v>y</v>
          </cell>
          <cell r="BTB1" t="str">
            <v>y</v>
          </cell>
          <cell r="BTC1" t="str">
            <v>y</v>
          </cell>
          <cell r="BTD1" t="str">
            <v>y</v>
          </cell>
          <cell r="BTE1" t="str">
            <v>y</v>
          </cell>
          <cell r="BTF1" t="str">
            <v>y</v>
          </cell>
          <cell r="BTG1" t="str">
            <v>y</v>
          </cell>
          <cell r="BTH1" t="str">
            <v>y</v>
          </cell>
          <cell r="BTI1" t="str">
            <v>y</v>
          </cell>
          <cell r="BTJ1" t="str">
            <v>y</v>
          </cell>
          <cell r="BTK1" t="str">
            <v>y</v>
          </cell>
          <cell r="BTL1" t="str">
            <v>y</v>
          </cell>
          <cell r="BTM1" t="str">
            <v>y</v>
          </cell>
          <cell r="BTN1" t="str">
            <v>y</v>
          </cell>
          <cell r="BTO1" t="str">
            <v>y</v>
          </cell>
          <cell r="BTP1" t="str">
            <v>y</v>
          </cell>
          <cell r="BTQ1" t="str">
            <v>y</v>
          </cell>
          <cell r="BTR1" t="str">
            <v>y</v>
          </cell>
          <cell r="BTS1" t="str">
            <v>y</v>
          </cell>
          <cell r="BTT1" t="str">
            <v>y</v>
          </cell>
          <cell r="BTU1" t="str">
            <v>y</v>
          </cell>
          <cell r="BTV1" t="str">
            <v>y</v>
          </cell>
          <cell r="BTW1" t="str">
            <v>y</v>
          </cell>
          <cell r="BTX1" t="str">
            <v>y</v>
          </cell>
          <cell r="BTY1" t="str">
            <v>y</v>
          </cell>
          <cell r="BTZ1" t="str">
            <v>y</v>
          </cell>
          <cell r="BUA1" t="str">
            <v>y</v>
          </cell>
          <cell r="BUB1" t="str">
            <v>y</v>
          </cell>
          <cell r="BUC1" t="str">
            <v>y</v>
          </cell>
          <cell r="BUD1" t="str">
            <v>y</v>
          </cell>
          <cell r="BUE1" t="str">
            <v>y</v>
          </cell>
          <cell r="BUF1" t="str">
            <v>y</v>
          </cell>
          <cell r="BUG1" t="str">
            <v>y</v>
          </cell>
          <cell r="BUH1" t="str">
            <v>y</v>
          </cell>
          <cell r="BUI1" t="str">
            <v>y</v>
          </cell>
          <cell r="BUJ1" t="str">
            <v>y</v>
          </cell>
          <cell r="BUK1" t="str">
            <v>y</v>
          </cell>
          <cell r="BUL1" t="str">
            <v>y</v>
          </cell>
          <cell r="BUM1" t="str">
            <v>y</v>
          </cell>
          <cell r="BUN1" t="str">
            <v>y</v>
          </cell>
          <cell r="BUO1" t="str">
            <v>y</v>
          </cell>
          <cell r="BUP1" t="str">
            <v>y</v>
          </cell>
          <cell r="BUQ1" t="str">
            <v>y</v>
          </cell>
          <cell r="BUR1" t="str">
            <v>y</v>
          </cell>
          <cell r="BUS1" t="str">
            <v>y</v>
          </cell>
          <cell r="BUT1" t="str">
            <v>y</v>
          </cell>
          <cell r="BUU1" t="str">
            <v>y</v>
          </cell>
          <cell r="BUV1" t="str">
            <v>y</v>
          </cell>
          <cell r="BUW1" t="str">
            <v>y</v>
          </cell>
          <cell r="BUX1" t="str">
            <v>y</v>
          </cell>
          <cell r="BUY1" t="str">
            <v>y</v>
          </cell>
          <cell r="BUZ1" t="str">
            <v>y</v>
          </cell>
          <cell r="BVA1" t="str">
            <v>y</v>
          </cell>
          <cell r="BVB1" t="str">
            <v>y</v>
          </cell>
          <cell r="BVC1" t="str">
            <v>y</v>
          </cell>
          <cell r="BVD1" t="str">
            <v>y</v>
          </cell>
          <cell r="BVE1" t="str">
            <v>y</v>
          </cell>
          <cell r="BVF1" t="str">
            <v>y</v>
          </cell>
          <cell r="BVG1" t="str">
            <v>y</v>
          </cell>
          <cell r="BVH1" t="str">
            <v>y</v>
          </cell>
          <cell r="BVI1" t="str">
            <v>y</v>
          </cell>
          <cell r="BVJ1" t="str">
            <v>y</v>
          </cell>
          <cell r="BVK1" t="str">
            <v>y</v>
          </cell>
          <cell r="BVL1" t="str">
            <v>y</v>
          </cell>
          <cell r="BVM1" t="str">
            <v>y</v>
          </cell>
          <cell r="BVN1" t="str">
            <v>y</v>
          </cell>
          <cell r="BVO1" t="str">
            <v>y</v>
          </cell>
          <cell r="BVP1" t="str">
            <v>y</v>
          </cell>
          <cell r="BVQ1" t="str">
            <v>y</v>
          </cell>
          <cell r="BVR1" t="str">
            <v>y</v>
          </cell>
          <cell r="BVS1" t="str">
            <v>y</v>
          </cell>
          <cell r="BVT1" t="str">
            <v>y</v>
          </cell>
          <cell r="BVU1" t="str">
            <v>y</v>
          </cell>
          <cell r="BVV1" t="str">
            <v>y</v>
          </cell>
          <cell r="BVW1" t="str">
            <v>y</v>
          </cell>
          <cell r="BVX1" t="str">
            <v>y</v>
          </cell>
          <cell r="BVY1" t="str">
            <v>y</v>
          </cell>
          <cell r="BVZ1" t="str">
            <v>y</v>
          </cell>
          <cell r="BWA1" t="str">
            <v>y</v>
          </cell>
          <cell r="BWB1" t="str">
            <v>y</v>
          </cell>
          <cell r="BWC1" t="str">
            <v>y</v>
          </cell>
          <cell r="BWD1" t="str">
            <v>y</v>
          </cell>
          <cell r="BWE1" t="str">
            <v>y</v>
          </cell>
          <cell r="BWF1" t="str">
            <v>y</v>
          </cell>
          <cell r="BWG1" t="str">
            <v>y</v>
          </cell>
          <cell r="BWH1" t="str">
            <v>y</v>
          </cell>
          <cell r="BWI1" t="str">
            <v>y</v>
          </cell>
          <cell r="BWJ1" t="str">
            <v>y</v>
          </cell>
          <cell r="BWK1" t="str">
            <v>y</v>
          </cell>
          <cell r="BWL1" t="str">
            <v>y</v>
          </cell>
          <cell r="BWM1" t="str">
            <v>y</v>
          </cell>
          <cell r="BWN1" t="str">
            <v>y</v>
          </cell>
          <cell r="BWO1" t="str">
            <v>y</v>
          </cell>
          <cell r="BWP1" t="str">
            <v>y</v>
          </cell>
          <cell r="BWQ1" t="str">
            <v>y</v>
          </cell>
          <cell r="BWR1" t="str">
            <v>y</v>
          </cell>
          <cell r="BWS1" t="str">
            <v>y</v>
          </cell>
          <cell r="BWT1" t="str">
            <v>y</v>
          </cell>
          <cell r="BWU1" t="str">
            <v>y</v>
          </cell>
          <cell r="BWV1" t="str">
            <v>y</v>
          </cell>
          <cell r="BWW1" t="str">
            <v>y</v>
          </cell>
          <cell r="BWX1" t="str">
            <v>y</v>
          </cell>
          <cell r="BWY1" t="str">
            <v>y</v>
          </cell>
          <cell r="BWZ1" t="str">
            <v>y</v>
          </cell>
          <cell r="BXA1" t="str">
            <v>y</v>
          </cell>
          <cell r="BXB1" t="str">
            <v>y</v>
          </cell>
          <cell r="BXC1" t="str">
            <v>y</v>
          </cell>
          <cell r="BXD1" t="str">
            <v>y</v>
          </cell>
          <cell r="BXE1" t="str">
            <v>y</v>
          </cell>
          <cell r="BXF1" t="str">
            <v>y</v>
          </cell>
          <cell r="BXG1" t="str">
            <v>y</v>
          </cell>
          <cell r="BXH1" t="str">
            <v>y</v>
          </cell>
          <cell r="BXI1" t="str">
            <v>y</v>
          </cell>
          <cell r="BXJ1" t="str">
            <v>y</v>
          </cell>
          <cell r="BXK1" t="str">
            <v>y</v>
          </cell>
          <cell r="BXL1" t="str">
            <v>y</v>
          </cell>
          <cell r="BXM1" t="str">
            <v>y</v>
          </cell>
          <cell r="BXN1" t="str">
            <v>y</v>
          </cell>
          <cell r="BXO1" t="str">
            <v>y</v>
          </cell>
          <cell r="BXP1" t="str">
            <v>y</v>
          </cell>
          <cell r="BXQ1" t="str">
            <v>y</v>
          </cell>
          <cell r="BXR1" t="str">
            <v>y</v>
          </cell>
          <cell r="BXS1" t="str">
            <v>y</v>
          </cell>
          <cell r="BXT1" t="str">
            <v>y</v>
          </cell>
          <cell r="BXU1" t="str">
            <v>y</v>
          </cell>
          <cell r="BXV1" t="str">
            <v>y</v>
          </cell>
          <cell r="BXW1" t="str">
            <v>y</v>
          </cell>
          <cell r="BXX1" t="str">
            <v>y</v>
          </cell>
          <cell r="BXY1" t="str">
            <v>y</v>
          </cell>
          <cell r="BXZ1" t="str">
            <v>y</v>
          </cell>
          <cell r="BYA1" t="str">
            <v>y</v>
          </cell>
          <cell r="BYB1" t="str">
            <v>y</v>
          </cell>
          <cell r="BYC1" t="str">
            <v>y</v>
          </cell>
          <cell r="BYD1" t="str">
            <v>y</v>
          </cell>
          <cell r="BYE1" t="str">
            <v>y</v>
          </cell>
          <cell r="BYF1" t="str">
            <v>y</v>
          </cell>
          <cell r="BYG1" t="str">
            <v>y</v>
          </cell>
          <cell r="BYH1" t="str">
            <v>y</v>
          </cell>
          <cell r="BYI1" t="str">
            <v>y</v>
          </cell>
          <cell r="BYJ1" t="str">
            <v>y</v>
          </cell>
          <cell r="BYK1" t="str">
            <v>y</v>
          </cell>
          <cell r="BYL1" t="str">
            <v>y</v>
          </cell>
          <cell r="BYM1" t="str">
            <v>y</v>
          </cell>
          <cell r="BYN1" t="str">
            <v>y</v>
          </cell>
          <cell r="BYO1" t="str">
            <v>y</v>
          </cell>
          <cell r="BYP1" t="str">
            <v>y</v>
          </cell>
          <cell r="BYQ1" t="str">
            <v>y</v>
          </cell>
          <cell r="BYR1" t="str">
            <v>y</v>
          </cell>
          <cell r="BYS1" t="str">
            <v>y</v>
          </cell>
          <cell r="BYT1" t="str">
            <v>y</v>
          </cell>
          <cell r="BYU1" t="str">
            <v>y</v>
          </cell>
          <cell r="BYV1" t="str">
            <v>y</v>
          </cell>
          <cell r="BYW1" t="str">
            <v>y</v>
          </cell>
          <cell r="BYX1" t="str">
            <v>y</v>
          </cell>
          <cell r="BYY1" t="str">
            <v>y</v>
          </cell>
          <cell r="BYZ1" t="str">
            <v>y</v>
          </cell>
          <cell r="BZA1" t="str">
            <v>y</v>
          </cell>
          <cell r="BZB1" t="str">
            <v>y</v>
          </cell>
          <cell r="BZC1" t="str">
            <v>y</v>
          </cell>
          <cell r="BZD1" t="str">
            <v>y</v>
          </cell>
          <cell r="BZE1" t="str">
            <v>y</v>
          </cell>
          <cell r="BZF1" t="str">
            <v>y</v>
          </cell>
          <cell r="BZG1" t="str">
            <v>y</v>
          </cell>
          <cell r="BZH1" t="str">
            <v>y</v>
          </cell>
          <cell r="BZI1" t="str">
            <v>y</v>
          </cell>
          <cell r="BZJ1" t="str">
            <v>y</v>
          </cell>
          <cell r="BZK1" t="str">
            <v>y</v>
          </cell>
          <cell r="BZL1" t="str">
            <v>y</v>
          </cell>
          <cell r="BZM1" t="str">
            <v>y</v>
          </cell>
          <cell r="BZN1" t="str">
            <v>y</v>
          </cell>
          <cell r="BZO1" t="str">
            <v>y</v>
          </cell>
          <cell r="BZP1" t="str">
            <v>y</v>
          </cell>
          <cell r="BZQ1" t="str">
            <v>y</v>
          </cell>
          <cell r="BZR1" t="str">
            <v>y</v>
          </cell>
          <cell r="BZS1" t="str">
            <v>y</v>
          </cell>
          <cell r="BZT1" t="str">
            <v>y</v>
          </cell>
          <cell r="BZU1" t="str">
            <v>y</v>
          </cell>
          <cell r="BZV1" t="str">
            <v>y</v>
          </cell>
          <cell r="BZW1" t="str">
            <v>y</v>
          </cell>
          <cell r="BZX1" t="str">
            <v>y</v>
          </cell>
          <cell r="BZY1" t="str">
            <v>y</v>
          </cell>
          <cell r="BZZ1" t="str">
            <v>y</v>
          </cell>
          <cell r="CAA1" t="str">
            <v>y</v>
          </cell>
          <cell r="CAB1" t="str">
            <v>y</v>
          </cell>
          <cell r="CAC1" t="str">
            <v>y</v>
          </cell>
          <cell r="CAD1" t="str">
            <v>y</v>
          </cell>
          <cell r="CAE1" t="str">
            <v>y</v>
          </cell>
          <cell r="CAF1" t="str">
            <v>y</v>
          </cell>
          <cell r="CAG1" t="str">
            <v>y</v>
          </cell>
          <cell r="CAH1" t="str">
            <v>y</v>
          </cell>
          <cell r="CAI1" t="str">
            <v>y</v>
          </cell>
          <cell r="CAJ1" t="str">
            <v>y</v>
          </cell>
          <cell r="CAK1" t="str">
            <v>y</v>
          </cell>
          <cell r="CAL1" t="str">
            <v>y</v>
          </cell>
          <cell r="CAM1" t="str">
            <v>y</v>
          </cell>
          <cell r="CAN1" t="str">
            <v>y</v>
          </cell>
          <cell r="CAO1" t="str">
            <v>y</v>
          </cell>
          <cell r="CAP1" t="str">
            <v>y</v>
          </cell>
          <cell r="CAQ1" t="str">
            <v>y</v>
          </cell>
          <cell r="CAR1" t="str">
            <v>y</v>
          </cell>
          <cell r="CAS1" t="str">
            <v>y</v>
          </cell>
          <cell r="CAT1" t="str">
            <v>y</v>
          </cell>
          <cell r="CAU1" t="str">
            <v>y</v>
          </cell>
          <cell r="CAV1" t="str">
            <v>y</v>
          </cell>
          <cell r="CAW1" t="str">
            <v>y</v>
          </cell>
          <cell r="CAX1" t="str">
            <v>y</v>
          </cell>
          <cell r="CAY1" t="str">
            <v>y</v>
          </cell>
          <cell r="CAZ1" t="str">
            <v>y</v>
          </cell>
          <cell r="CBA1" t="str">
            <v>y</v>
          </cell>
          <cell r="CBB1" t="str">
            <v>y</v>
          </cell>
          <cell r="CBC1" t="str">
            <v>y</v>
          </cell>
          <cell r="CBD1" t="str">
            <v>y</v>
          </cell>
          <cell r="CBE1" t="str">
            <v>y</v>
          </cell>
          <cell r="CBF1" t="str">
            <v>y</v>
          </cell>
          <cell r="CBG1" t="str">
            <v>y</v>
          </cell>
          <cell r="CBH1" t="str">
            <v>y</v>
          </cell>
          <cell r="CBI1" t="str">
            <v>y</v>
          </cell>
          <cell r="CBJ1" t="str">
            <v>y</v>
          </cell>
          <cell r="CBK1" t="str">
            <v>y</v>
          </cell>
          <cell r="CBL1" t="str">
            <v>y</v>
          </cell>
          <cell r="CBM1" t="str">
            <v>y</v>
          </cell>
          <cell r="CBN1" t="str">
            <v>y</v>
          </cell>
          <cell r="CBO1" t="str">
            <v>y</v>
          </cell>
          <cell r="CBP1" t="str">
            <v>y</v>
          </cell>
          <cell r="CBQ1" t="str">
            <v>y</v>
          </cell>
          <cell r="CBR1" t="str">
            <v>y</v>
          </cell>
          <cell r="CBS1" t="str">
            <v>y</v>
          </cell>
          <cell r="CBT1" t="str">
            <v>y</v>
          </cell>
          <cell r="CBU1" t="str">
            <v>y</v>
          </cell>
          <cell r="CBV1" t="str">
            <v>y</v>
          </cell>
          <cell r="CBW1" t="str">
            <v>y</v>
          </cell>
          <cell r="CBX1" t="str">
            <v>y</v>
          </cell>
          <cell r="CBY1" t="str">
            <v>y</v>
          </cell>
          <cell r="CBZ1" t="str">
            <v>y</v>
          </cell>
          <cell r="CCA1" t="str">
            <v>y</v>
          </cell>
          <cell r="CCB1" t="str">
            <v>y</v>
          </cell>
          <cell r="CCC1" t="str">
            <v>y</v>
          </cell>
          <cell r="CCD1" t="str">
            <v>y</v>
          </cell>
          <cell r="CCE1" t="str">
            <v>y</v>
          </cell>
          <cell r="CCF1" t="str">
            <v>y</v>
          </cell>
          <cell r="CCG1" t="str">
            <v>y</v>
          </cell>
          <cell r="CCH1" t="str">
            <v>y</v>
          </cell>
          <cell r="CCI1" t="str">
            <v>y</v>
          </cell>
          <cell r="CCJ1" t="str">
            <v>y</v>
          </cell>
          <cell r="CCK1" t="str">
            <v>y</v>
          </cell>
          <cell r="CCL1" t="str">
            <v>y</v>
          </cell>
          <cell r="CCM1" t="str">
            <v>y</v>
          </cell>
          <cell r="CCN1" t="str">
            <v>y</v>
          </cell>
          <cell r="CCO1" t="str">
            <v>y</v>
          </cell>
          <cell r="CCP1" t="str">
            <v>y</v>
          </cell>
          <cell r="CCQ1" t="str">
            <v>y</v>
          </cell>
          <cell r="CCR1" t="str">
            <v>y</v>
          </cell>
          <cell r="CCS1" t="str">
            <v>y</v>
          </cell>
          <cell r="CCT1" t="str">
            <v>y</v>
          </cell>
          <cell r="CCU1" t="str">
            <v>y</v>
          </cell>
          <cell r="CCV1" t="str">
            <v>y</v>
          </cell>
          <cell r="CCW1" t="str">
            <v>y</v>
          </cell>
          <cell r="CCX1" t="str">
            <v>y</v>
          </cell>
          <cell r="CCY1" t="str">
            <v>y</v>
          </cell>
          <cell r="CCZ1" t="str">
            <v>y</v>
          </cell>
          <cell r="CDA1" t="str">
            <v>y</v>
          </cell>
          <cell r="CDB1" t="str">
            <v>y</v>
          </cell>
          <cell r="CDC1" t="str">
            <v>y</v>
          </cell>
          <cell r="CDD1" t="str">
            <v>y</v>
          </cell>
          <cell r="CDE1" t="str">
            <v>y</v>
          </cell>
          <cell r="CDF1" t="str">
            <v>y</v>
          </cell>
          <cell r="CDG1" t="str">
            <v>y</v>
          </cell>
          <cell r="CDH1" t="str">
            <v>y</v>
          </cell>
          <cell r="CDI1" t="str">
            <v>y</v>
          </cell>
          <cell r="CDJ1" t="str">
            <v>y</v>
          </cell>
          <cell r="CDK1" t="str">
            <v>y</v>
          </cell>
          <cell r="CDL1" t="str">
            <v>y</v>
          </cell>
          <cell r="CDM1" t="str">
            <v>y</v>
          </cell>
          <cell r="CDN1" t="str">
            <v>y</v>
          </cell>
          <cell r="CDO1" t="str">
            <v>y</v>
          </cell>
          <cell r="CDP1" t="str">
            <v>y</v>
          </cell>
          <cell r="CDQ1" t="str">
            <v>y</v>
          </cell>
          <cell r="CDR1" t="str">
            <v>y</v>
          </cell>
          <cell r="CDS1" t="str">
            <v>y</v>
          </cell>
          <cell r="CDT1" t="str">
            <v>y</v>
          </cell>
          <cell r="CDU1" t="str">
            <v>y</v>
          </cell>
          <cell r="CDV1" t="str">
            <v>y</v>
          </cell>
          <cell r="CDW1" t="str">
            <v>y</v>
          </cell>
          <cell r="CDX1" t="str">
            <v>y</v>
          </cell>
          <cell r="CDY1" t="str">
            <v>y</v>
          </cell>
          <cell r="CDZ1" t="str">
            <v>y</v>
          </cell>
          <cell r="CEA1" t="str">
            <v>y</v>
          </cell>
          <cell r="CEB1" t="str">
            <v>y</v>
          </cell>
          <cell r="CEC1" t="str">
            <v>y</v>
          </cell>
          <cell r="CED1" t="str">
            <v>y</v>
          </cell>
          <cell r="CEE1" t="str">
            <v>y</v>
          </cell>
          <cell r="CEF1" t="str">
            <v>y</v>
          </cell>
          <cell r="CEG1" t="str">
            <v>y</v>
          </cell>
          <cell r="CEH1" t="str">
            <v>y</v>
          </cell>
          <cell r="CEI1" t="str">
            <v>y</v>
          </cell>
          <cell r="CEJ1" t="str">
            <v>y</v>
          </cell>
          <cell r="CEK1" t="str">
            <v>y</v>
          </cell>
          <cell r="CEL1" t="str">
            <v>y</v>
          </cell>
          <cell r="CEM1" t="str">
            <v>y</v>
          </cell>
          <cell r="CEN1" t="str">
            <v>y</v>
          </cell>
          <cell r="CEO1" t="str">
            <v>y</v>
          </cell>
          <cell r="CEP1" t="str">
            <v>y</v>
          </cell>
          <cell r="CEQ1" t="str">
            <v>y</v>
          </cell>
          <cell r="CER1" t="str">
            <v>y</v>
          </cell>
          <cell r="CES1" t="str">
            <v>y</v>
          </cell>
          <cell r="CET1" t="str">
            <v>y</v>
          </cell>
          <cell r="CEU1" t="str">
            <v>y</v>
          </cell>
          <cell r="CEV1" t="str">
            <v>y</v>
          </cell>
          <cell r="CEW1" t="str">
            <v>y</v>
          </cell>
          <cell r="CEX1" t="str">
            <v>y</v>
          </cell>
          <cell r="CEY1" t="str">
            <v>y</v>
          </cell>
          <cell r="CEZ1" t="str">
            <v>y</v>
          </cell>
          <cell r="CFA1" t="str">
            <v>y</v>
          </cell>
          <cell r="CFB1" t="str">
            <v>y</v>
          </cell>
          <cell r="CFC1" t="str">
            <v>y</v>
          </cell>
          <cell r="CFD1" t="str">
            <v>y</v>
          </cell>
          <cell r="CFE1" t="str">
            <v>y</v>
          </cell>
          <cell r="CFF1" t="str">
            <v>y</v>
          </cell>
          <cell r="CFG1" t="str">
            <v>y</v>
          </cell>
          <cell r="CFH1" t="str">
            <v>y</v>
          </cell>
          <cell r="CFI1" t="str">
            <v>y</v>
          </cell>
          <cell r="CFJ1" t="str">
            <v>y</v>
          </cell>
          <cell r="CFK1" t="str">
            <v>y</v>
          </cell>
          <cell r="CFL1" t="str">
            <v>y</v>
          </cell>
          <cell r="CFM1" t="str">
            <v>y</v>
          </cell>
          <cell r="CFN1" t="str">
            <v>y</v>
          </cell>
          <cell r="CFO1" t="str">
            <v>y</v>
          </cell>
          <cell r="CFP1" t="str">
            <v>y</v>
          </cell>
          <cell r="CFQ1" t="str">
            <v>y</v>
          </cell>
          <cell r="CFR1" t="str">
            <v>y</v>
          </cell>
          <cell r="CFS1" t="str">
            <v>y</v>
          </cell>
          <cell r="CFT1" t="str">
            <v>y</v>
          </cell>
          <cell r="CFU1" t="str">
            <v>y</v>
          </cell>
          <cell r="CFV1" t="str">
            <v>y</v>
          </cell>
          <cell r="CFW1" t="str">
            <v>y</v>
          </cell>
          <cell r="CFX1" t="str">
            <v>y</v>
          </cell>
          <cell r="CFY1" t="str">
            <v>y</v>
          </cell>
          <cell r="CFZ1" t="str">
            <v>y</v>
          </cell>
          <cell r="CGA1" t="str">
            <v>y</v>
          </cell>
          <cell r="CGB1" t="str">
            <v>y</v>
          </cell>
          <cell r="CGC1" t="str">
            <v>y</v>
          </cell>
          <cell r="CGD1" t="str">
            <v>y</v>
          </cell>
          <cell r="CGE1" t="str">
            <v>y</v>
          </cell>
          <cell r="CGF1" t="str">
            <v>y</v>
          </cell>
          <cell r="CGG1" t="str">
            <v>y</v>
          </cell>
          <cell r="CGH1" t="str">
            <v>y</v>
          </cell>
          <cell r="CGI1" t="str">
            <v>y</v>
          </cell>
          <cell r="CGJ1" t="str">
            <v>y</v>
          </cell>
          <cell r="CGK1" t="str">
            <v>y</v>
          </cell>
          <cell r="CGL1" t="str">
            <v>y</v>
          </cell>
          <cell r="CGM1" t="str">
            <v>y</v>
          </cell>
          <cell r="CGN1" t="str">
            <v>y</v>
          </cell>
          <cell r="CGO1" t="str">
            <v>y</v>
          </cell>
          <cell r="CGP1" t="str">
            <v>y</v>
          </cell>
          <cell r="CGQ1" t="str">
            <v>y</v>
          </cell>
          <cell r="CGR1" t="str">
            <v>y</v>
          </cell>
          <cell r="CGS1" t="str">
            <v>y</v>
          </cell>
          <cell r="CGT1" t="str">
            <v>y</v>
          </cell>
          <cell r="CGU1" t="str">
            <v>y</v>
          </cell>
          <cell r="CGV1" t="str">
            <v>y</v>
          </cell>
          <cell r="CGW1" t="str">
            <v>y</v>
          </cell>
          <cell r="CGX1" t="str">
            <v>y</v>
          </cell>
          <cell r="CGY1" t="str">
            <v>y</v>
          </cell>
          <cell r="CGZ1" t="str">
            <v>y</v>
          </cell>
          <cell r="CHA1" t="str">
            <v>y</v>
          </cell>
          <cell r="CHB1" t="str">
            <v>y</v>
          </cell>
          <cell r="CHC1" t="str">
            <v>y</v>
          </cell>
          <cell r="CHD1" t="str">
            <v>y</v>
          </cell>
          <cell r="CHE1" t="str">
            <v>y</v>
          </cell>
          <cell r="CHF1" t="str">
            <v>y</v>
          </cell>
          <cell r="CHG1" t="str">
            <v>y</v>
          </cell>
          <cell r="CHH1" t="str">
            <v>y</v>
          </cell>
          <cell r="CHI1" t="str">
            <v>y</v>
          </cell>
          <cell r="CHJ1" t="str">
            <v>y</v>
          </cell>
          <cell r="CHK1" t="str">
            <v>y</v>
          </cell>
          <cell r="CHL1" t="str">
            <v>y</v>
          </cell>
          <cell r="CHM1" t="str">
            <v>y</v>
          </cell>
          <cell r="CHN1" t="str">
            <v>y</v>
          </cell>
          <cell r="CHO1" t="str">
            <v>y</v>
          </cell>
          <cell r="CHP1" t="str">
            <v>y</v>
          </cell>
          <cell r="CHQ1" t="str">
            <v>y</v>
          </cell>
          <cell r="CHR1" t="str">
            <v>y</v>
          </cell>
          <cell r="CHS1" t="str">
            <v>y</v>
          </cell>
          <cell r="CHT1" t="str">
            <v>y</v>
          </cell>
          <cell r="CHU1" t="str">
            <v>y</v>
          </cell>
          <cell r="CHV1" t="str">
            <v>y</v>
          </cell>
          <cell r="CHW1" t="str">
            <v>y</v>
          </cell>
          <cell r="CHX1" t="str">
            <v>y</v>
          </cell>
          <cell r="CHY1" t="str">
            <v>y</v>
          </cell>
          <cell r="CHZ1" t="str">
            <v>y</v>
          </cell>
          <cell r="CIA1" t="str">
            <v>y</v>
          </cell>
          <cell r="CIB1" t="str">
            <v>y</v>
          </cell>
          <cell r="CIC1" t="str">
            <v>y</v>
          </cell>
          <cell r="CID1" t="str">
            <v>y</v>
          </cell>
          <cell r="CIE1" t="str">
            <v>y</v>
          </cell>
          <cell r="CIF1" t="str">
            <v>y</v>
          </cell>
          <cell r="CIG1" t="str">
            <v>y</v>
          </cell>
          <cell r="CIH1" t="str">
            <v>y</v>
          </cell>
          <cell r="CII1" t="str">
            <v>y</v>
          </cell>
          <cell r="CIJ1" t="str">
            <v>y</v>
          </cell>
          <cell r="CIK1" t="str">
            <v>y</v>
          </cell>
          <cell r="CIL1" t="str">
            <v>y</v>
          </cell>
          <cell r="CIM1" t="str">
            <v>y</v>
          </cell>
          <cell r="CIN1" t="str">
            <v>y</v>
          </cell>
          <cell r="CIO1" t="str">
            <v>y</v>
          </cell>
          <cell r="CIP1" t="str">
            <v>y</v>
          </cell>
          <cell r="CIQ1" t="str">
            <v>y</v>
          </cell>
          <cell r="CIR1" t="str">
            <v>y</v>
          </cell>
          <cell r="CIS1" t="str">
            <v>y</v>
          </cell>
          <cell r="CIT1" t="str">
            <v>y</v>
          </cell>
          <cell r="CIU1" t="str">
            <v>y</v>
          </cell>
          <cell r="CIV1" t="str">
            <v>y</v>
          </cell>
          <cell r="CIW1" t="str">
            <v>y</v>
          </cell>
          <cell r="CIX1" t="str">
            <v>y</v>
          </cell>
          <cell r="CIY1" t="str">
            <v>y</v>
          </cell>
          <cell r="CIZ1" t="str">
            <v>y</v>
          </cell>
          <cell r="CJA1" t="str">
            <v>y</v>
          </cell>
          <cell r="CJB1" t="str">
            <v>y</v>
          </cell>
          <cell r="CJC1" t="str">
            <v>y</v>
          </cell>
          <cell r="CJD1" t="str">
            <v>y</v>
          </cell>
          <cell r="CJE1" t="str">
            <v>y</v>
          </cell>
          <cell r="CJF1" t="str">
            <v>y</v>
          </cell>
          <cell r="CJG1" t="str">
            <v>y</v>
          </cell>
          <cell r="CJH1" t="str">
            <v>y</v>
          </cell>
          <cell r="CJI1" t="str">
            <v>y</v>
          </cell>
          <cell r="CJJ1" t="str">
            <v>y</v>
          </cell>
          <cell r="CJK1" t="str">
            <v>y</v>
          </cell>
          <cell r="CJL1" t="str">
            <v>y</v>
          </cell>
          <cell r="CJM1" t="str">
            <v>y</v>
          </cell>
          <cell r="CJN1" t="str">
            <v>y</v>
          </cell>
          <cell r="CJO1" t="str">
            <v>y</v>
          </cell>
          <cell r="CJP1" t="str">
            <v>y</v>
          </cell>
          <cell r="CJQ1" t="str">
            <v>y</v>
          </cell>
          <cell r="CJR1" t="str">
            <v>y</v>
          </cell>
          <cell r="CJS1" t="str">
            <v>y</v>
          </cell>
          <cell r="CJT1" t="str">
            <v>y</v>
          </cell>
          <cell r="CJU1" t="str">
            <v>y</v>
          </cell>
          <cell r="CJV1" t="str">
            <v>y</v>
          </cell>
          <cell r="CJW1" t="str">
            <v>y</v>
          </cell>
          <cell r="CJX1" t="str">
            <v>y</v>
          </cell>
          <cell r="CJY1" t="str">
            <v>y</v>
          </cell>
          <cell r="CJZ1" t="str">
            <v>y</v>
          </cell>
          <cell r="CKA1" t="str">
            <v>y</v>
          </cell>
          <cell r="CKB1" t="str">
            <v>y</v>
          </cell>
          <cell r="CKC1" t="str">
            <v>y</v>
          </cell>
          <cell r="CKD1" t="str">
            <v>y</v>
          </cell>
          <cell r="CKE1" t="str">
            <v>y</v>
          </cell>
          <cell r="CKF1" t="str">
            <v>y</v>
          </cell>
          <cell r="CKG1" t="str">
            <v>y</v>
          </cell>
          <cell r="CKH1" t="str">
            <v>y</v>
          </cell>
          <cell r="CKI1" t="str">
            <v>y</v>
          </cell>
          <cell r="CKJ1" t="str">
            <v>y</v>
          </cell>
          <cell r="CKK1" t="str">
            <v>y</v>
          </cell>
          <cell r="CKL1" t="str">
            <v>y</v>
          </cell>
          <cell r="CKM1" t="str">
            <v>y</v>
          </cell>
          <cell r="CKN1" t="str">
            <v>y</v>
          </cell>
          <cell r="CKO1" t="str">
            <v>y</v>
          </cell>
          <cell r="CKP1" t="str">
            <v>y</v>
          </cell>
          <cell r="CKQ1" t="str">
            <v>y</v>
          </cell>
          <cell r="CKR1" t="str">
            <v>y</v>
          </cell>
          <cell r="CKS1" t="str">
            <v>y</v>
          </cell>
          <cell r="CKT1" t="str">
            <v>y</v>
          </cell>
          <cell r="CKU1" t="str">
            <v>y</v>
          </cell>
          <cell r="CKV1" t="str">
            <v>y</v>
          </cell>
          <cell r="CKW1" t="str">
            <v>y</v>
          </cell>
          <cell r="CKX1" t="str">
            <v>y</v>
          </cell>
          <cell r="CKY1" t="str">
            <v>y</v>
          </cell>
          <cell r="CKZ1" t="str">
            <v>y</v>
          </cell>
          <cell r="CLA1" t="str">
            <v>y</v>
          </cell>
          <cell r="CLB1" t="str">
            <v>y</v>
          </cell>
          <cell r="CLC1" t="str">
            <v>y</v>
          </cell>
          <cell r="CLD1" t="str">
            <v>y</v>
          </cell>
          <cell r="CLE1" t="str">
            <v>y</v>
          </cell>
          <cell r="CLF1" t="str">
            <v>y</v>
          </cell>
          <cell r="CLG1" t="str">
            <v>y</v>
          </cell>
          <cell r="CLH1" t="str">
            <v>y</v>
          </cell>
          <cell r="CLI1" t="str">
            <v>y</v>
          </cell>
          <cell r="CLJ1" t="str">
            <v>y</v>
          </cell>
          <cell r="CLK1" t="str">
            <v>y</v>
          </cell>
          <cell r="CLL1" t="str">
            <v>y</v>
          </cell>
          <cell r="CLM1" t="str">
            <v>y</v>
          </cell>
          <cell r="CLN1" t="str">
            <v>y</v>
          </cell>
          <cell r="CLO1" t="str">
            <v>y</v>
          </cell>
          <cell r="CLP1" t="str">
            <v>y</v>
          </cell>
          <cell r="CLQ1" t="str">
            <v>y</v>
          </cell>
          <cell r="CLR1" t="str">
            <v>y</v>
          </cell>
          <cell r="CLS1" t="str">
            <v>y</v>
          </cell>
          <cell r="CLT1" t="str">
            <v>y</v>
          </cell>
          <cell r="CLU1" t="str">
            <v>y</v>
          </cell>
          <cell r="CLV1" t="str">
            <v>y</v>
          </cell>
          <cell r="CLW1" t="str">
            <v>y</v>
          </cell>
          <cell r="CLX1" t="str">
            <v>y</v>
          </cell>
          <cell r="CLY1" t="str">
            <v>y</v>
          </cell>
          <cell r="CLZ1" t="str">
            <v>y</v>
          </cell>
          <cell r="CMA1" t="str">
            <v>y</v>
          </cell>
          <cell r="CMB1" t="str">
            <v>y</v>
          </cell>
          <cell r="CMC1" t="str">
            <v>y</v>
          </cell>
          <cell r="CMD1" t="str">
            <v>y</v>
          </cell>
          <cell r="CME1" t="str">
            <v>y</v>
          </cell>
          <cell r="CMF1" t="str">
            <v>y</v>
          </cell>
          <cell r="CMG1" t="str">
            <v>y</v>
          </cell>
          <cell r="CMH1" t="str">
            <v>y</v>
          </cell>
          <cell r="CMI1" t="str">
            <v>y</v>
          </cell>
          <cell r="CMJ1" t="str">
            <v>y</v>
          </cell>
          <cell r="CMK1" t="str">
            <v>y</v>
          </cell>
          <cell r="CML1" t="str">
            <v>y</v>
          </cell>
          <cell r="CMM1" t="str">
            <v>y</v>
          </cell>
          <cell r="CMN1" t="str">
            <v>y</v>
          </cell>
          <cell r="CMO1" t="str">
            <v>y</v>
          </cell>
          <cell r="CMP1" t="str">
            <v>y</v>
          </cell>
          <cell r="CMQ1" t="str">
            <v>y</v>
          </cell>
          <cell r="CMR1" t="str">
            <v>y</v>
          </cell>
          <cell r="CMS1" t="str">
            <v>y</v>
          </cell>
          <cell r="CMT1" t="str">
            <v>y</v>
          </cell>
          <cell r="CMU1" t="str">
            <v>y</v>
          </cell>
          <cell r="CMV1" t="str">
            <v>y</v>
          </cell>
          <cell r="CMW1" t="str">
            <v>y</v>
          </cell>
          <cell r="CMX1" t="str">
            <v>y</v>
          </cell>
          <cell r="CMY1" t="str">
            <v>y</v>
          </cell>
          <cell r="CMZ1" t="str">
            <v>y</v>
          </cell>
          <cell r="CNA1" t="str">
            <v>y</v>
          </cell>
          <cell r="CNB1" t="str">
            <v>y</v>
          </cell>
          <cell r="CNC1" t="str">
            <v>y</v>
          </cell>
          <cell r="CND1" t="str">
            <v>y</v>
          </cell>
          <cell r="CNE1" t="str">
            <v>y</v>
          </cell>
          <cell r="CNF1" t="str">
            <v>y</v>
          </cell>
          <cell r="CNG1" t="str">
            <v>y</v>
          </cell>
          <cell r="CNH1" t="str">
            <v>y</v>
          </cell>
          <cell r="CNI1" t="str">
            <v>y</v>
          </cell>
          <cell r="CNJ1" t="str">
            <v>y</v>
          </cell>
          <cell r="CNK1" t="str">
            <v>y</v>
          </cell>
          <cell r="CNL1" t="str">
            <v>y</v>
          </cell>
          <cell r="CNM1" t="str">
            <v>y</v>
          </cell>
          <cell r="CNN1" t="str">
            <v>y</v>
          </cell>
          <cell r="CNO1" t="str">
            <v>y</v>
          </cell>
          <cell r="CNP1" t="str">
            <v>y</v>
          </cell>
          <cell r="CNQ1" t="str">
            <v>y</v>
          </cell>
          <cell r="CNR1" t="str">
            <v>y</v>
          </cell>
          <cell r="CNS1" t="str">
            <v>y</v>
          </cell>
          <cell r="CNT1" t="str">
            <v>y</v>
          </cell>
          <cell r="CNU1" t="str">
            <v>y</v>
          </cell>
          <cell r="CNV1" t="str">
            <v>y</v>
          </cell>
          <cell r="CNW1" t="str">
            <v>y</v>
          </cell>
          <cell r="CNX1" t="str">
            <v>y</v>
          </cell>
          <cell r="CNY1" t="str">
            <v>y</v>
          </cell>
          <cell r="CNZ1" t="str">
            <v>y</v>
          </cell>
          <cell r="COA1" t="str">
            <v>y</v>
          </cell>
          <cell r="COB1" t="str">
            <v>y</v>
          </cell>
          <cell r="COC1" t="str">
            <v>y</v>
          </cell>
          <cell r="COD1" t="str">
            <v>y</v>
          </cell>
          <cell r="COE1" t="str">
            <v>y</v>
          </cell>
          <cell r="COF1" t="str">
            <v>y</v>
          </cell>
          <cell r="COG1" t="str">
            <v>y</v>
          </cell>
          <cell r="COH1" t="str">
            <v>y</v>
          </cell>
          <cell r="COI1" t="str">
            <v>y</v>
          </cell>
          <cell r="COJ1" t="str">
            <v>y</v>
          </cell>
          <cell r="COK1" t="str">
            <v>y</v>
          </cell>
          <cell r="COL1" t="str">
            <v>y</v>
          </cell>
          <cell r="COM1" t="str">
            <v>y</v>
          </cell>
          <cell r="CON1" t="str">
            <v>y</v>
          </cell>
          <cell r="COO1" t="str">
            <v>y</v>
          </cell>
          <cell r="COP1" t="str">
            <v>y</v>
          </cell>
          <cell r="COQ1" t="str">
            <v>y</v>
          </cell>
          <cell r="COR1" t="str">
            <v>y</v>
          </cell>
          <cell r="COS1" t="str">
            <v>y</v>
          </cell>
          <cell r="COT1" t="str">
            <v>y</v>
          </cell>
          <cell r="COU1" t="str">
            <v>y</v>
          </cell>
          <cell r="COV1" t="str">
            <v>y</v>
          </cell>
          <cell r="COW1" t="str">
            <v>y</v>
          </cell>
          <cell r="COX1" t="str">
            <v>y</v>
          </cell>
          <cell r="COY1" t="str">
            <v>y</v>
          </cell>
          <cell r="COZ1" t="str">
            <v>y</v>
          </cell>
          <cell r="CPA1" t="str">
            <v>y</v>
          </cell>
          <cell r="CPB1" t="str">
            <v>y</v>
          </cell>
          <cell r="CPC1" t="str">
            <v>y</v>
          </cell>
          <cell r="CPD1" t="str">
            <v>y</v>
          </cell>
          <cell r="CPE1" t="str">
            <v>y</v>
          </cell>
          <cell r="CPF1" t="str">
            <v>y</v>
          </cell>
          <cell r="CPG1" t="str">
            <v>y</v>
          </cell>
          <cell r="CPH1" t="str">
            <v>y</v>
          </cell>
          <cell r="CPI1" t="str">
            <v>y</v>
          </cell>
          <cell r="CPJ1" t="str">
            <v>y</v>
          </cell>
          <cell r="CPK1" t="str">
            <v>y</v>
          </cell>
          <cell r="CPL1" t="str">
            <v>y</v>
          </cell>
          <cell r="CPM1" t="str">
            <v>y</v>
          </cell>
          <cell r="CPN1" t="str">
            <v>y</v>
          </cell>
          <cell r="CPO1" t="str">
            <v>y</v>
          </cell>
          <cell r="CPP1" t="str">
            <v>y</v>
          </cell>
          <cell r="CPQ1" t="str">
            <v>y</v>
          </cell>
          <cell r="CPR1" t="str">
            <v>y</v>
          </cell>
          <cell r="CPS1" t="str">
            <v>y</v>
          </cell>
          <cell r="CPT1" t="str">
            <v>y</v>
          </cell>
          <cell r="CPU1" t="str">
            <v>y</v>
          </cell>
          <cell r="CPV1" t="str">
            <v>y</v>
          </cell>
          <cell r="CPW1" t="str">
            <v>y</v>
          </cell>
          <cell r="CPX1" t="str">
            <v>y</v>
          </cell>
          <cell r="CPY1" t="str">
            <v>y</v>
          </cell>
          <cell r="CPZ1" t="str">
            <v>y</v>
          </cell>
          <cell r="CQA1" t="str">
            <v>y</v>
          </cell>
          <cell r="CQB1" t="str">
            <v>y</v>
          </cell>
          <cell r="CQC1" t="str">
            <v>y</v>
          </cell>
          <cell r="CQD1" t="str">
            <v>y</v>
          </cell>
          <cell r="CQE1" t="str">
            <v>y</v>
          </cell>
          <cell r="CQF1" t="str">
            <v>y</v>
          </cell>
          <cell r="CQG1" t="str">
            <v>y</v>
          </cell>
          <cell r="CQH1" t="str">
            <v>y</v>
          </cell>
          <cell r="CQI1" t="str">
            <v>y</v>
          </cell>
          <cell r="CQJ1" t="str">
            <v>y</v>
          </cell>
          <cell r="CQK1" t="str">
            <v>y</v>
          </cell>
          <cell r="CQL1" t="str">
            <v>y</v>
          </cell>
          <cell r="CQM1" t="str">
            <v>y</v>
          </cell>
          <cell r="CQN1" t="str">
            <v>y</v>
          </cell>
          <cell r="CQO1" t="str">
            <v>y</v>
          </cell>
          <cell r="CQP1" t="str">
            <v>y</v>
          </cell>
          <cell r="CQQ1" t="str">
            <v>y</v>
          </cell>
          <cell r="CQR1" t="str">
            <v>y</v>
          </cell>
          <cell r="CQS1" t="str">
            <v>y</v>
          </cell>
          <cell r="CQT1" t="str">
            <v>y</v>
          </cell>
          <cell r="CQU1" t="str">
            <v>y</v>
          </cell>
          <cell r="CQV1" t="str">
            <v>y</v>
          </cell>
          <cell r="CQW1" t="str">
            <v>y</v>
          </cell>
          <cell r="CQX1" t="str">
            <v>y</v>
          </cell>
          <cell r="CQY1" t="str">
            <v>y</v>
          </cell>
          <cell r="CQZ1" t="str">
            <v>y</v>
          </cell>
          <cell r="CRA1" t="str">
            <v>y</v>
          </cell>
          <cell r="CRB1" t="str">
            <v>y</v>
          </cell>
          <cell r="CRC1" t="str">
            <v>y</v>
          </cell>
          <cell r="CRD1" t="str">
            <v>y</v>
          </cell>
          <cell r="CRE1" t="str">
            <v>y</v>
          </cell>
          <cell r="CRF1" t="str">
            <v>y</v>
          </cell>
          <cell r="CRG1" t="str">
            <v>y</v>
          </cell>
          <cell r="CRH1" t="str">
            <v>y</v>
          </cell>
          <cell r="CRI1" t="str">
            <v>y</v>
          </cell>
          <cell r="CRJ1" t="str">
            <v>y</v>
          </cell>
          <cell r="CRK1" t="str">
            <v>y</v>
          </cell>
          <cell r="CRL1" t="str">
            <v>y</v>
          </cell>
          <cell r="CRM1" t="str">
            <v>y</v>
          </cell>
          <cell r="CRN1" t="str">
            <v>y</v>
          </cell>
          <cell r="CRO1" t="str">
            <v>y</v>
          </cell>
          <cell r="CRP1" t="str">
            <v>y</v>
          </cell>
          <cell r="CRQ1" t="str">
            <v>y</v>
          </cell>
          <cell r="CRR1" t="str">
            <v>y</v>
          </cell>
          <cell r="CRS1" t="str">
            <v>y</v>
          </cell>
          <cell r="CRT1" t="str">
            <v>y</v>
          </cell>
          <cell r="CRU1" t="str">
            <v>y</v>
          </cell>
          <cell r="CRV1" t="str">
            <v>y</v>
          </cell>
          <cell r="CRW1" t="str">
            <v>y</v>
          </cell>
          <cell r="CRX1" t="str">
            <v>y</v>
          </cell>
          <cell r="CRY1" t="str">
            <v>y</v>
          </cell>
          <cell r="CRZ1" t="str">
            <v>y</v>
          </cell>
          <cell r="CSA1" t="str">
            <v>y</v>
          </cell>
          <cell r="CSB1" t="str">
            <v>y</v>
          </cell>
          <cell r="CSC1" t="str">
            <v>y</v>
          </cell>
          <cell r="CSD1" t="str">
            <v>y</v>
          </cell>
          <cell r="CSE1" t="str">
            <v>y</v>
          </cell>
          <cell r="CSF1" t="str">
            <v>y</v>
          </cell>
          <cell r="CSG1" t="str">
            <v>y</v>
          </cell>
          <cell r="CSH1" t="str">
            <v>y</v>
          </cell>
          <cell r="CSI1" t="str">
            <v>y</v>
          </cell>
          <cell r="CSJ1" t="str">
            <v>y</v>
          </cell>
          <cell r="CSK1" t="str">
            <v>y</v>
          </cell>
          <cell r="CSL1" t="str">
            <v>y</v>
          </cell>
          <cell r="CSM1" t="str">
            <v>y</v>
          </cell>
          <cell r="CSN1" t="str">
            <v>y</v>
          </cell>
          <cell r="CSO1" t="str">
            <v>y</v>
          </cell>
          <cell r="CSP1" t="str">
            <v>y</v>
          </cell>
          <cell r="CSQ1" t="str">
            <v>y</v>
          </cell>
          <cell r="CSR1" t="str">
            <v>y</v>
          </cell>
          <cell r="CSS1" t="str">
            <v>y</v>
          </cell>
          <cell r="CST1" t="str">
            <v>y</v>
          </cell>
          <cell r="CSU1" t="str">
            <v>y</v>
          </cell>
          <cell r="CSV1" t="str">
            <v>y</v>
          </cell>
          <cell r="CSW1" t="str">
            <v>y</v>
          </cell>
          <cell r="CSX1" t="str">
            <v>y</v>
          </cell>
          <cell r="CSY1" t="str">
            <v>y</v>
          </cell>
          <cell r="CSZ1" t="str">
            <v>y</v>
          </cell>
          <cell r="CTA1" t="str">
            <v>y</v>
          </cell>
          <cell r="CTB1" t="str">
            <v>y</v>
          </cell>
          <cell r="CTC1" t="str">
            <v>y</v>
          </cell>
          <cell r="CTD1" t="str">
            <v>y</v>
          </cell>
          <cell r="CTE1" t="str">
            <v>y</v>
          </cell>
          <cell r="CTF1" t="str">
            <v>y</v>
          </cell>
          <cell r="CTG1" t="str">
            <v>y</v>
          </cell>
          <cell r="CTH1" t="str">
            <v>y</v>
          </cell>
          <cell r="CTI1" t="str">
            <v>y</v>
          </cell>
          <cell r="CTJ1" t="str">
            <v>y</v>
          </cell>
          <cell r="CTK1" t="str">
            <v>y</v>
          </cell>
          <cell r="CTL1" t="str">
            <v>y</v>
          </cell>
          <cell r="CTM1" t="str">
            <v>y</v>
          </cell>
          <cell r="CTN1" t="str">
            <v>y</v>
          </cell>
          <cell r="CTO1" t="str">
            <v>y</v>
          </cell>
          <cell r="CTP1" t="str">
            <v>y</v>
          </cell>
          <cell r="CTQ1" t="str">
            <v>y</v>
          </cell>
          <cell r="CTR1" t="str">
            <v>y</v>
          </cell>
          <cell r="CTS1" t="str">
            <v>y</v>
          </cell>
          <cell r="CTT1" t="str">
            <v>y</v>
          </cell>
          <cell r="CTU1" t="str">
            <v>y</v>
          </cell>
          <cell r="CTV1" t="str">
            <v>y</v>
          </cell>
          <cell r="CTW1" t="str">
            <v>y</v>
          </cell>
          <cell r="CTX1" t="str">
            <v>y</v>
          </cell>
          <cell r="CTY1" t="str">
            <v>y</v>
          </cell>
          <cell r="CTZ1" t="str">
            <v>y</v>
          </cell>
          <cell r="CUA1" t="str">
            <v>y</v>
          </cell>
          <cell r="CUB1" t="str">
            <v>y</v>
          </cell>
          <cell r="CUC1" t="str">
            <v>y</v>
          </cell>
          <cell r="CUD1" t="str">
            <v>y</v>
          </cell>
          <cell r="CUE1" t="str">
            <v>y</v>
          </cell>
          <cell r="CUF1" t="str">
            <v>y</v>
          </cell>
          <cell r="CUG1" t="str">
            <v>y</v>
          </cell>
          <cell r="CUH1" t="str">
            <v>y</v>
          </cell>
          <cell r="CUI1" t="str">
            <v>y</v>
          </cell>
          <cell r="CUJ1" t="str">
            <v>y</v>
          </cell>
          <cell r="CUK1" t="str">
            <v>y</v>
          </cell>
          <cell r="CUL1" t="str">
            <v>y</v>
          </cell>
          <cell r="CUM1" t="str">
            <v>y</v>
          </cell>
          <cell r="CUN1" t="str">
            <v>y</v>
          </cell>
          <cell r="CUO1" t="str">
            <v>y</v>
          </cell>
          <cell r="CUP1" t="str">
            <v>y</v>
          </cell>
          <cell r="CUQ1" t="str">
            <v>y</v>
          </cell>
          <cell r="CUR1" t="str">
            <v>y</v>
          </cell>
          <cell r="CUS1" t="str">
            <v>y</v>
          </cell>
          <cell r="CUT1" t="str">
            <v>y</v>
          </cell>
          <cell r="CUU1" t="str">
            <v>y</v>
          </cell>
          <cell r="CUV1" t="str">
            <v>y</v>
          </cell>
          <cell r="CUW1" t="str">
            <v>y</v>
          </cell>
          <cell r="CUX1" t="str">
            <v>y</v>
          </cell>
          <cell r="CUY1" t="str">
            <v>y</v>
          </cell>
          <cell r="CUZ1" t="str">
            <v>y</v>
          </cell>
          <cell r="CVA1" t="str">
            <v>y</v>
          </cell>
          <cell r="CVB1" t="str">
            <v>y</v>
          </cell>
          <cell r="CVC1" t="str">
            <v>y</v>
          </cell>
          <cell r="CVD1" t="str">
            <v>y</v>
          </cell>
          <cell r="CVE1" t="str">
            <v>y</v>
          </cell>
          <cell r="CVF1" t="str">
            <v>y</v>
          </cell>
          <cell r="CVG1" t="str">
            <v>y</v>
          </cell>
          <cell r="CVH1" t="str">
            <v>y</v>
          </cell>
          <cell r="CVI1" t="str">
            <v>y</v>
          </cell>
          <cell r="CVJ1" t="str">
            <v>y</v>
          </cell>
          <cell r="CVK1" t="str">
            <v>y</v>
          </cell>
          <cell r="CVL1" t="str">
            <v>y</v>
          </cell>
          <cell r="CVM1" t="str">
            <v>y</v>
          </cell>
          <cell r="CVN1" t="str">
            <v>y</v>
          </cell>
          <cell r="CVO1" t="str">
            <v>y</v>
          </cell>
          <cell r="CVP1" t="str">
            <v>y</v>
          </cell>
          <cell r="CVQ1" t="str">
            <v>y</v>
          </cell>
          <cell r="CVR1" t="str">
            <v>y</v>
          </cell>
          <cell r="CVS1" t="str">
            <v>y</v>
          </cell>
          <cell r="CVT1" t="str">
            <v>y</v>
          </cell>
          <cell r="CVU1" t="str">
            <v>y</v>
          </cell>
          <cell r="CVV1" t="str">
            <v>y</v>
          </cell>
          <cell r="CVW1" t="str">
            <v>y</v>
          </cell>
          <cell r="CVX1" t="str">
            <v>y</v>
          </cell>
          <cell r="CVY1" t="str">
            <v>y</v>
          </cell>
          <cell r="CVZ1" t="str">
            <v>y</v>
          </cell>
          <cell r="CWA1" t="str">
            <v>y</v>
          </cell>
          <cell r="CWB1" t="str">
            <v>y</v>
          </cell>
          <cell r="CWC1" t="str">
            <v>y</v>
          </cell>
          <cell r="CWD1" t="str">
            <v>y</v>
          </cell>
          <cell r="CWE1" t="str">
            <v>y</v>
          </cell>
          <cell r="CWF1" t="str">
            <v>y</v>
          </cell>
          <cell r="CWG1" t="str">
            <v>y</v>
          </cell>
          <cell r="CWH1" t="str">
            <v>y</v>
          </cell>
          <cell r="CWI1" t="str">
            <v>y</v>
          </cell>
          <cell r="CWJ1" t="str">
            <v>y</v>
          </cell>
          <cell r="CWK1" t="str">
            <v>y</v>
          </cell>
          <cell r="CWL1" t="str">
            <v>y</v>
          </cell>
          <cell r="CWM1" t="str">
            <v>y</v>
          </cell>
          <cell r="CWN1" t="str">
            <v>y</v>
          </cell>
          <cell r="CWO1" t="str">
            <v>y</v>
          </cell>
          <cell r="CWP1" t="str">
            <v>y</v>
          </cell>
          <cell r="CWQ1" t="str">
            <v>y</v>
          </cell>
          <cell r="CWR1" t="str">
            <v>y</v>
          </cell>
          <cell r="CWS1" t="str">
            <v>y</v>
          </cell>
          <cell r="CWT1" t="str">
            <v>y</v>
          </cell>
          <cell r="CWU1" t="str">
            <v>y</v>
          </cell>
          <cell r="CWV1" t="str">
            <v>y</v>
          </cell>
          <cell r="CWW1" t="str">
            <v>y</v>
          </cell>
          <cell r="CWX1" t="str">
            <v>y</v>
          </cell>
          <cell r="CWY1" t="str">
            <v>y</v>
          </cell>
          <cell r="CWZ1" t="str">
            <v>y</v>
          </cell>
          <cell r="CXA1" t="str">
            <v>y</v>
          </cell>
          <cell r="CXB1" t="str">
            <v>y</v>
          </cell>
          <cell r="CXC1" t="str">
            <v>y</v>
          </cell>
          <cell r="CXD1" t="str">
            <v>y</v>
          </cell>
          <cell r="CXE1" t="str">
            <v>y</v>
          </cell>
          <cell r="CXF1" t="str">
            <v>y</v>
          </cell>
          <cell r="CXG1" t="str">
            <v>y</v>
          </cell>
          <cell r="CXH1" t="str">
            <v>y</v>
          </cell>
          <cell r="CXI1" t="str">
            <v>y</v>
          </cell>
          <cell r="CXJ1" t="str">
            <v>y</v>
          </cell>
          <cell r="CXK1" t="str">
            <v>y</v>
          </cell>
          <cell r="CXL1" t="str">
            <v>y</v>
          </cell>
          <cell r="CXM1" t="str">
            <v>y</v>
          </cell>
          <cell r="CXN1" t="str">
            <v>y</v>
          </cell>
          <cell r="CXO1" t="str">
            <v>y</v>
          </cell>
          <cell r="CXP1" t="str">
            <v>y</v>
          </cell>
          <cell r="CXQ1" t="str">
            <v>y</v>
          </cell>
          <cell r="CXR1" t="str">
            <v>y</v>
          </cell>
          <cell r="CXS1" t="str">
            <v>y</v>
          </cell>
          <cell r="CXT1" t="str">
            <v>y</v>
          </cell>
          <cell r="CXU1" t="str">
            <v>y</v>
          </cell>
          <cell r="CXV1" t="str">
            <v>y</v>
          </cell>
          <cell r="CXW1" t="str">
            <v>y</v>
          </cell>
          <cell r="CXX1" t="str">
            <v>y</v>
          </cell>
          <cell r="CXY1" t="str">
            <v>y</v>
          </cell>
          <cell r="CXZ1" t="str">
            <v>y</v>
          </cell>
          <cell r="CYA1" t="str">
            <v>y</v>
          </cell>
          <cell r="CYB1" t="str">
            <v>y</v>
          </cell>
          <cell r="CYC1" t="str">
            <v>y</v>
          </cell>
          <cell r="CYD1" t="str">
            <v>y</v>
          </cell>
          <cell r="CYE1" t="str">
            <v>y</v>
          </cell>
          <cell r="CYF1" t="str">
            <v>y</v>
          </cell>
          <cell r="CYG1" t="str">
            <v>y</v>
          </cell>
          <cell r="CYH1" t="str">
            <v>y</v>
          </cell>
          <cell r="CYI1" t="str">
            <v>y</v>
          </cell>
          <cell r="CYJ1" t="str">
            <v>y</v>
          </cell>
          <cell r="CYK1" t="str">
            <v>y</v>
          </cell>
          <cell r="CYL1" t="str">
            <v>y</v>
          </cell>
          <cell r="CYM1" t="str">
            <v>y</v>
          </cell>
          <cell r="CYN1" t="str">
            <v>y</v>
          </cell>
          <cell r="CYO1" t="str">
            <v>y</v>
          </cell>
          <cell r="CYP1" t="str">
            <v>y</v>
          </cell>
          <cell r="CYQ1" t="str">
            <v>y</v>
          </cell>
          <cell r="CYR1" t="str">
            <v>y</v>
          </cell>
          <cell r="CYS1" t="str">
            <v>y</v>
          </cell>
          <cell r="CYT1" t="str">
            <v>y</v>
          </cell>
          <cell r="CYU1" t="str">
            <v>y</v>
          </cell>
          <cell r="CYV1" t="str">
            <v>y</v>
          </cell>
          <cell r="CYW1" t="str">
            <v>y</v>
          </cell>
          <cell r="CYX1" t="str">
            <v>y</v>
          </cell>
          <cell r="CYY1" t="str">
            <v>y</v>
          </cell>
          <cell r="CYZ1" t="str">
            <v>y</v>
          </cell>
          <cell r="CZA1" t="str">
            <v>y</v>
          </cell>
          <cell r="CZB1" t="str">
            <v>y</v>
          </cell>
          <cell r="CZC1" t="str">
            <v>y</v>
          </cell>
          <cell r="CZD1" t="str">
            <v>y</v>
          </cell>
          <cell r="CZE1" t="str">
            <v>y</v>
          </cell>
          <cell r="CZF1" t="str">
            <v>y</v>
          </cell>
          <cell r="CZG1" t="str">
            <v>y</v>
          </cell>
          <cell r="CZH1" t="str">
            <v>y</v>
          </cell>
          <cell r="CZI1" t="str">
            <v>y</v>
          </cell>
          <cell r="CZJ1" t="str">
            <v>y</v>
          </cell>
          <cell r="CZK1" t="str">
            <v>y</v>
          </cell>
          <cell r="CZL1" t="str">
            <v>y</v>
          </cell>
          <cell r="CZM1" t="str">
            <v>y</v>
          </cell>
          <cell r="CZN1" t="str">
            <v>y</v>
          </cell>
          <cell r="CZO1" t="str">
            <v>y</v>
          </cell>
          <cell r="CZP1" t="str">
            <v>y</v>
          </cell>
          <cell r="CZQ1" t="str">
            <v>y</v>
          </cell>
          <cell r="CZR1" t="str">
            <v>y</v>
          </cell>
          <cell r="CZS1" t="str">
            <v>y</v>
          </cell>
          <cell r="CZT1" t="str">
            <v>y</v>
          </cell>
          <cell r="CZU1" t="str">
            <v>y</v>
          </cell>
          <cell r="CZV1" t="str">
            <v>y</v>
          </cell>
          <cell r="CZW1" t="str">
            <v>y</v>
          </cell>
          <cell r="CZX1" t="str">
            <v>y</v>
          </cell>
          <cell r="CZY1" t="str">
            <v>y</v>
          </cell>
          <cell r="CZZ1" t="str">
            <v>y</v>
          </cell>
          <cell r="DAA1" t="str">
            <v>y</v>
          </cell>
          <cell r="DAB1" t="str">
            <v>y</v>
          </cell>
          <cell r="DAC1" t="str">
            <v>y</v>
          </cell>
          <cell r="DAD1" t="str">
            <v>y</v>
          </cell>
          <cell r="DAE1" t="str">
            <v>y</v>
          </cell>
          <cell r="DAF1" t="str">
            <v>y</v>
          </cell>
          <cell r="DAG1" t="str">
            <v>y</v>
          </cell>
          <cell r="DAH1" t="str">
            <v>y</v>
          </cell>
          <cell r="DAI1" t="str">
            <v>y</v>
          </cell>
          <cell r="DAJ1" t="str">
            <v>y</v>
          </cell>
          <cell r="DAK1" t="str">
            <v>y</v>
          </cell>
          <cell r="DAL1" t="str">
            <v>y</v>
          </cell>
          <cell r="DAM1" t="str">
            <v>y</v>
          </cell>
          <cell r="DAN1" t="str">
            <v>y</v>
          </cell>
          <cell r="DAO1" t="str">
            <v>y</v>
          </cell>
          <cell r="DAP1" t="str">
            <v>y</v>
          </cell>
          <cell r="DAQ1" t="str">
            <v>y</v>
          </cell>
          <cell r="DAR1" t="str">
            <v>y</v>
          </cell>
          <cell r="DAS1" t="str">
            <v>y</v>
          </cell>
          <cell r="DAT1" t="str">
            <v>y</v>
          </cell>
          <cell r="DAU1" t="str">
            <v>y</v>
          </cell>
          <cell r="DAV1" t="str">
            <v>y</v>
          </cell>
          <cell r="DAW1" t="str">
            <v>y</v>
          </cell>
          <cell r="DAX1" t="str">
            <v>y</v>
          </cell>
          <cell r="DAY1" t="str">
            <v>y</v>
          </cell>
          <cell r="DAZ1" t="str">
            <v>y</v>
          </cell>
          <cell r="DBA1" t="str">
            <v>y</v>
          </cell>
          <cell r="DBB1" t="str">
            <v>y</v>
          </cell>
          <cell r="DBC1" t="str">
            <v>y</v>
          </cell>
          <cell r="DBD1" t="str">
            <v>y</v>
          </cell>
          <cell r="DBE1" t="str">
            <v>y</v>
          </cell>
          <cell r="DBF1" t="str">
            <v>y</v>
          </cell>
          <cell r="DBG1" t="str">
            <v>y</v>
          </cell>
          <cell r="DBH1" t="str">
            <v>y</v>
          </cell>
          <cell r="DBI1" t="str">
            <v>y</v>
          </cell>
          <cell r="DBJ1" t="str">
            <v>y</v>
          </cell>
          <cell r="DBK1" t="str">
            <v>y</v>
          </cell>
          <cell r="DBL1" t="str">
            <v>y</v>
          </cell>
          <cell r="DBM1" t="str">
            <v>y</v>
          </cell>
          <cell r="DBN1" t="str">
            <v>y</v>
          </cell>
          <cell r="DBO1" t="str">
            <v>y</v>
          </cell>
          <cell r="DBP1" t="str">
            <v>y</v>
          </cell>
          <cell r="DBQ1" t="str">
            <v>y</v>
          </cell>
          <cell r="DBR1" t="str">
            <v>y</v>
          </cell>
          <cell r="DBS1" t="str">
            <v>y</v>
          </cell>
          <cell r="DBT1" t="str">
            <v>y</v>
          </cell>
          <cell r="DBU1" t="str">
            <v>y</v>
          </cell>
          <cell r="DBV1" t="str">
            <v>y</v>
          </cell>
          <cell r="DBW1" t="str">
            <v>y</v>
          </cell>
          <cell r="DBX1" t="str">
            <v>y</v>
          </cell>
          <cell r="DBY1" t="str">
            <v>y</v>
          </cell>
          <cell r="DBZ1" t="str">
            <v>y</v>
          </cell>
          <cell r="DCA1" t="str">
            <v>y</v>
          </cell>
          <cell r="DCB1" t="str">
            <v>y</v>
          </cell>
          <cell r="DCC1" t="str">
            <v>y</v>
          </cell>
          <cell r="DCD1" t="str">
            <v>y</v>
          </cell>
          <cell r="DCE1" t="str">
            <v>y</v>
          </cell>
          <cell r="DCF1" t="str">
            <v>y</v>
          </cell>
          <cell r="DCG1" t="str">
            <v>y</v>
          </cell>
          <cell r="DCH1" t="str">
            <v>y</v>
          </cell>
          <cell r="DCI1" t="str">
            <v>y</v>
          </cell>
          <cell r="DCJ1" t="str">
            <v>y</v>
          </cell>
          <cell r="DCK1" t="str">
            <v>y</v>
          </cell>
          <cell r="DCL1" t="str">
            <v>y</v>
          </cell>
          <cell r="DCM1" t="str">
            <v>y</v>
          </cell>
          <cell r="DCN1" t="str">
            <v>y</v>
          </cell>
          <cell r="DCO1" t="str">
            <v>y</v>
          </cell>
          <cell r="DCP1" t="str">
            <v>y</v>
          </cell>
          <cell r="DCQ1" t="str">
            <v>y</v>
          </cell>
          <cell r="DCR1" t="str">
            <v>y</v>
          </cell>
          <cell r="DCS1" t="str">
            <v>y</v>
          </cell>
          <cell r="DCT1" t="str">
            <v>y</v>
          </cell>
          <cell r="DCU1" t="str">
            <v>y</v>
          </cell>
          <cell r="DCV1" t="str">
            <v>y</v>
          </cell>
          <cell r="DCW1" t="str">
            <v>y</v>
          </cell>
          <cell r="DCX1" t="str">
            <v>y</v>
          </cell>
          <cell r="DCY1" t="str">
            <v>y</v>
          </cell>
          <cell r="DCZ1" t="str">
            <v>y</v>
          </cell>
          <cell r="DDA1" t="str">
            <v>y</v>
          </cell>
          <cell r="DDB1" t="str">
            <v>y</v>
          </cell>
          <cell r="DDC1" t="str">
            <v>y</v>
          </cell>
          <cell r="DDD1" t="str">
            <v>y</v>
          </cell>
          <cell r="DDE1" t="str">
            <v>y</v>
          </cell>
          <cell r="DDF1" t="str">
            <v>y</v>
          </cell>
          <cell r="DDG1" t="str">
            <v>y</v>
          </cell>
          <cell r="DDH1" t="str">
            <v>y</v>
          </cell>
          <cell r="DDI1" t="str">
            <v>y</v>
          </cell>
          <cell r="DDJ1" t="str">
            <v>y</v>
          </cell>
          <cell r="DDK1" t="str">
            <v>y</v>
          </cell>
          <cell r="DDL1" t="str">
            <v>y</v>
          </cell>
          <cell r="DDM1" t="str">
            <v>y</v>
          </cell>
          <cell r="DDN1" t="str">
            <v>y</v>
          </cell>
          <cell r="DDO1" t="str">
            <v>y</v>
          </cell>
          <cell r="DDP1" t="str">
            <v>y</v>
          </cell>
          <cell r="DDQ1" t="str">
            <v>y</v>
          </cell>
          <cell r="DDR1" t="str">
            <v>y</v>
          </cell>
          <cell r="DDS1" t="str">
            <v>y</v>
          </cell>
          <cell r="DDT1" t="str">
            <v>y</v>
          </cell>
          <cell r="DDU1" t="str">
            <v>y</v>
          </cell>
          <cell r="DDV1" t="str">
            <v>y</v>
          </cell>
          <cell r="DDW1" t="str">
            <v>y</v>
          </cell>
          <cell r="DDX1" t="str">
            <v>y</v>
          </cell>
          <cell r="DDY1" t="str">
            <v>y</v>
          </cell>
          <cell r="DDZ1" t="str">
            <v>y</v>
          </cell>
          <cell r="DEA1" t="str">
            <v>y</v>
          </cell>
          <cell r="DEB1" t="str">
            <v>y</v>
          </cell>
          <cell r="DEC1" t="str">
            <v>y</v>
          </cell>
          <cell r="DED1" t="str">
            <v>y</v>
          </cell>
          <cell r="DEE1" t="str">
            <v>y</v>
          </cell>
          <cell r="DEF1" t="str">
            <v>y</v>
          </cell>
          <cell r="DEG1" t="str">
            <v>y</v>
          </cell>
          <cell r="DEH1" t="str">
            <v>y</v>
          </cell>
          <cell r="DEI1" t="str">
            <v>y</v>
          </cell>
          <cell r="DEJ1" t="str">
            <v>y</v>
          </cell>
          <cell r="DEK1" t="str">
            <v>y</v>
          </cell>
          <cell r="DEL1" t="str">
            <v>y</v>
          </cell>
          <cell r="DEM1" t="str">
            <v>y</v>
          </cell>
          <cell r="DEN1" t="str">
            <v>y</v>
          </cell>
          <cell r="DEO1" t="str">
            <v>y</v>
          </cell>
          <cell r="DEP1" t="str">
            <v>y</v>
          </cell>
          <cell r="DEQ1" t="str">
            <v>y</v>
          </cell>
          <cell r="DER1" t="str">
            <v>y</v>
          </cell>
          <cell r="DES1" t="str">
            <v>y</v>
          </cell>
          <cell r="DET1" t="str">
            <v>y</v>
          </cell>
          <cell r="DEU1" t="str">
            <v>y</v>
          </cell>
          <cell r="DEV1" t="str">
            <v>y</v>
          </cell>
          <cell r="DEW1" t="str">
            <v>y</v>
          </cell>
          <cell r="DEX1" t="str">
            <v>y</v>
          </cell>
          <cell r="DEY1" t="str">
            <v>y</v>
          </cell>
          <cell r="DEZ1" t="str">
            <v>y</v>
          </cell>
          <cell r="DFA1" t="str">
            <v>y</v>
          </cell>
          <cell r="DFB1" t="str">
            <v>y</v>
          </cell>
          <cell r="DFC1" t="str">
            <v>y</v>
          </cell>
          <cell r="DFD1" t="str">
            <v>y</v>
          </cell>
          <cell r="DFE1" t="str">
            <v>y</v>
          </cell>
          <cell r="DFF1" t="str">
            <v>y</v>
          </cell>
          <cell r="DFG1" t="str">
            <v>y</v>
          </cell>
          <cell r="DFH1" t="str">
            <v>y</v>
          </cell>
          <cell r="DFI1" t="str">
            <v>y</v>
          </cell>
          <cell r="DFJ1" t="str">
            <v>y</v>
          </cell>
          <cell r="DFK1" t="str">
            <v>y</v>
          </cell>
          <cell r="DFL1" t="str">
            <v>y</v>
          </cell>
          <cell r="DFM1" t="str">
            <v>y</v>
          </cell>
          <cell r="DFN1" t="str">
            <v>y</v>
          </cell>
          <cell r="DFO1" t="str">
            <v>y</v>
          </cell>
          <cell r="DFP1" t="str">
            <v>y</v>
          </cell>
          <cell r="DFQ1" t="str">
            <v>y</v>
          </cell>
          <cell r="DFR1" t="str">
            <v>y</v>
          </cell>
          <cell r="DFS1" t="str">
            <v>y</v>
          </cell>
          <cell r="DFT1" t="str">
            <v>y</v>
          </cell>
          <cell r="DFU1" t="str">
            <v>y</v>
          </cell>
          <cell r="DFV1" t="str">
            <v>y</v>
          </cell>
          <cell r="DFW1" t="str">
            <v>y</v>
          </cell>
          <cell r="DFX1" t="str">
            <v>y</v>
          </cell>
          <cell r="DFY1" t="str">
            <v>y</v>
          </cell>
          <cell r="DFZ1" t="str">
            <v>y</v>
          </cell>
          <cell r="DGA1" t="str">
            <v>y</v>
          </cell>
          <cell r="DGB1" t="str">
            <v>y</v>
          </cell>
          <cell r="DGC1" t="str">
            <v>y</v>
          </cell>
          <cell r="DGD1" t="str">
            <v>y</v>
          </cell>
          <cell r="DGE1" t="str">
            <v>y</v>
          </cell>
          <cell r="DGF1" t="str">
            <v>y</v>
          </cell>
          <cell r="DGG1" t="str">
            <v>y</v>
          </cell>
          <cell r="DGH1" t="str">
            <v>y</v>
          </cell>
          <cell r="DGI1" t="str">
            <v>y</v>
          </cell>
          <cell r="DGJ1" t="str">
            <v>y</v>
          </cell>
          <cell r="DGK1" t="str">
            <v>y</v>
          </cell>
          <cell r="DGL1" t="str">
            <v>y</v>
          </cell>
          <cell r="DGM1" t="str">
            <v>y</v>
          </cell>
          <cell r="DGN1" t="str">
            <v>y</v>
          </cell>
          <cell r="DGO1" t="str">
            <v>y</v>
          </cell>
          <cell r="DGP1" t="str">
            <v>y</v>
          </cell>
          <cell r="DGQ1" t="str">
            <v>y</v>
          </cell>
          <cell r="DGR1" t="str">
            <v>y</v>
          </cell>
          <cell r="DGS1" t="str">
            <v>y</v>
          </cell>
          <cell r="DGT1" t="str">
            <v>y</v>
          </cell>
          <cell r="DGU1" t="str">
            <v>y</v>
          </cell>
          <cell r="DGV1" t="str">
            <v>y</v>
          </cell>
          <cell r="DGW1" t="str">
            <v>y</v>
          </cell>
          <cell r="DGX1" t="str">
            <v>y</v>
          </cell>
          <cell r="DGY1" t="str">
            <v>y</v>
          </cell>
          <cell r="DGZ1" t="str">
            <v>y</v>
          </cell>
          <cell r="DHA1" t="str">
            <v>y</v>
          </cell>
          <cell r="DHB1" t="str">
            <v>y</v>
          </cell>
          <cell r="DHC1" t="str">
            <v>y</v>
          </cell>
          <cell r="DHD1" t="str">
            <v>y</v>
          </cell>
          <cell r="DHE1" t="str">
            <v>y</v>
          </cell>
          <cell r="DHF1" t="str">
            <v>y</v>
          </cell>
          <cell r="DHG1" t="str">
            <v>y</v>
          </cell>
          <cell r="DHH1" t="str">
            <v>y</v>
          </cell>
          <cell r="DHI1" t="str">
            <v>y</v>
          </cell>
          <cell r="DHJ1" t="str">
            <v>y</v>
          </cell>
          <cell r="DHK1" t="str">
            <v>y</v>
          </cell>
          <cell r="DHL1" t="str">
            <v>y</v>
          </cell>
          <cell r="DHM1" t="str">
            <v>y</v>
          </cell>
          <cell r="DHN1" t="str">
            <v>y</v>
          </cell>
          <cell r="DHO1" t="str">
            <v>y</v>
          </cell>
          <cell r="DHP1" t="str">
            <v>y</v>
          </cell>
          <cell r="DHQ1" t="str">
            <v>y</v>
          </cell>
          <cell r="DHR1" t="str">
            <v>y</v>
          </cell>
          <cell r="DHS1" t="str">
            <v>y</v>
          </cell>
          <cell r="DHT1" t="str">
            <v>y</v>
          </cell>
          <cell r="DHU1" t="str">
            <v>y</v>
          </cell>
          <cell r="DHV1" t="str">
            <v>y</v>
          </cell>
          <cell r="DHW1" t="str">
            <v>y</v>
          </cell>
          <cell r="DHX1" t="str">
            <v>y</v>
          </cell>
          <cell r="DHY1" t="str">
            <v>y</v>
          </cell>
          <cell r="DHZ1" t="str">
            <v>y</v>
          </cell>
          <cell r="DIA1" t="str">
            <v>y</v>
          </cell>
          <cell r="DIB1" t="str">
            <v>y</v>
          </cell>
          <cell r="DIC1" t="str">
            <v>y</v>
          </cell>
          <cell r="DID1" t="str">
            <v>y</v>
          </cell>
          <cell r="DIE1" t="str">
            <v>y</v>
          </cell>
          <cell r="DIF1" t="str">
            <v>y</v>
          </cell>
          <cell r="DIG1" t="str">
            <v>y</v>
          </cell>
          <cell r="DIH1" t="str">
            <v>y</v>
          </cell>
          <cell r="DII1" t="str">
            <v>y</v>
          </cell>
          <cell r="DIJ1" t="str">
            <v>y</v>
          </cell>
          <cell r="DIK1" t="str">
            <v>y</v>
          </cell>
          <cell r="DIL1" t="str">
            <v>y</v>
          </cell>
          <cell r="DIM1" t="str">
            <v>y</v>
          </cell>
          <cell r="DIN1" t="str">
            <v>y</v>
          </cell>
          <cell r="DIO1" t="str">
            <v>y</v>
          </cell>
          <cell r="DIP1" t="str">
            <v>y</v>
          </cell>
          <cell r="DIQ1" t="str">
            <v>y</v>
          </cell>
          <cell r="DIR1" t="str">
            <v>y</v>
          </cell>
          <cell r="DIS1" t="str">
            <v>y</v>
          </cell>
          <cell r="DIT1" t="str">
            <v>y</v>
          </cell>
          <cell r="DIU1" t="str">
            <v>y</v>
          </cell>
          <cell r="DIV1" t="str">
            <v>y</v>
          </cell>
          <cell r="DIW1" t="str">
            <v>y</v>
          </cell>
          <cell r="DIX1" t="str">
            <v>y</v>
          </cell>
          <cell r="DIY1" t="str">
            <v>y</v>
          </cell>
          <cell r="DIZ1" t="str">
            <v>y</v>
          </cell>
          <cell r="DJA1" t="str">
            <v>y</v>
          </cell>
          <cell r="DJB1" t="str">
            <v>y</v>
          </cell>
          <cell r="DJC1" t="str">
            <v>y</v>
          </cell>
          <cell r="DJD1" t="str">
            <v>y</v>
          </cell>
          <cell r="DJE1" t="str">
            <v>y</v>
          </cell>
          <cell r="DJF1" t="str">
            <v>y</v>
          </cell>
          <cell r="DJG1" t="str">
            <v>y</v>
          </cell>
          <cell r="DJH1" t="str">
            <v>y</v>
          </cell>
          <cell r="DJI1" t="str">
            <v>y</v>
          </cell>
          <cell r="DJJ1" t="str">
            <v>y</v>
          </cell>
          <cell r="DJK1" t="str">
            <v>y</v>
          </cell>
          <cell r="DJL1" t="str">
            <v>y</v>
          </cell>
          <cell r="DJM1" t="str">
            <v>y</v>
          </cell>
          <cell r="DJN1" t="str">
            <v>y</v>
          </cell>
          <cell r="DJO1" t="str">
            <v>y</v>
          </cell>
          <cell r="DJP1" t="str">
            <v>y</v>
          </cell>
          <cell r="DJQ1" t="str">
            <v>y</v>
          </cell>
          <cell r="DJR1" t="str">
            <v>y</v>
          </cell>
          <cell r="DJS1" t="str">
            <v>y</v>
          </cell>
          <cell r="DJT1" t="str">
            <v>y</v>
          </cell>
          <cell r="DJU1" t="str">
            <v>y</v>
          </cell>
          <cell r="DJV1" t="str">
            <v>y</v>
          </cell>
          <cell r="DJW1" t="str">
            <v>y</v>
          </cell>
          <cell r="DJX1" t="str">
            <v>y</v>
          </cell>
          <cell r="DJY1" t="str">
            <v>y</v>
          </cell>
          <cell r="DJZ1" t="str">
            <v>y</v>
          </cell>
          <cell r="DKA1" t="str">
            <v>y</v>
          </cell>
          <cell r="DKB1" t="str">
            <v>y</v>
          </cell>
          <cell r="DKC1" t="str">
            <v>y</v>
          </cell>
          <cell r="DKD1" t="str">
            <v>y</v>
          </cell>
          <cell r="DKE1" t="str">
            <v>y</v>
          </cell>
          <cell r="DKF1" t="str">
            <v>y</v>
          </cell>
          <cell r="DKG1" t="str">
            <v>y</v>
          </cell>
          <cell r="DKH1" t="str">
            <v>y</v>
          </cell>
          <cell r="DKI1" t="str">
            <v>y</v>
          </cell>
          <cell r="DKJ1" t="str">
            <v>y</v>
          </cell>
          <cell r="DKK1" t="str">
            <v>y</v>
          </cell>
          <cell r="DKL1" t="str">
            <v>y</v>
          </cell>
          <cell r="DKM1" t="str">
            <v>y</v>
          </cell>
          <cell r="DKN1" t="str">
            <v>y</v>
          </cell>
          <cell r="DKO1" t="str">
            <v>y</v>
          </cell>
          <cell r="DKP1" t="str">
            <v>y</v>
          </cell>
          <cell r="DKQ1" t="str">
            <v>y</v>
          </cell>
          <cell r="DKR1" t="str">
            <v>y</v>
          </cell>
          <cell r="DKS1" t="str">
            <v>y</v>
          </cell>
          <cell r="DKT1" t="str">
            <v>y</v>
          </cell>
          <cell r="DKU1" t="str">
            <v>y</v>
          </cell>
          <cell r="DKV1" t="str">
            <v>y</v>
          </cell>
          <cell r="DKW1" t="str">
            <v>y</v>
          </cell>
          <cell r="DKX1" t="str">
            <v>y</v>
          </cell>
          <cell r="DKY1" t="str">
            <v>y</v>
          </cell>
          <cell r="DKZ1" t="str">
            <v>y</v>
          </cell>
          <cell r="DLA1" t="str">
            <v>y</v>
          </cell>
          <cell r="DLB1" t="str">
            <v>y</v>
          </cell>
          <cell r="DLC1" t="str">
            <v>y</v>
          </cell>
          <cell r="DLD1" t="str">
            <v>y</v>
          </cell>
          <cell r="DLE1" t="str">
            <v>y</v>
          </cell>
          <cell r="DLF1" t="str">
            <v>y</v>
          </cell>
          <cell r="DLG1" t="str">
            <v>y</v>
          </cell>
          <cell r="DLH1" t="str">
            <v>y</v>
          </cell>
          <cell r="DLI1" t="str">
            <v>y</v>
          </cell>
          <cell r="DLJ1" t="str">
            <v>y</v>
          </cell>
          <cell r="DLK1" t="str">
            <v>y</v>
          </cell>
          <cell r="DLL1" t="str">
            <v>y</v>
          </cell>
          <cell r="DLM1" t="str">
            <v>y</v>
          </cell>
          <cell r="DLN1" t="str">
            <v>y</v>
          </cell>
          <cell r="DLO1" t="str">
            <v>y</v>
          </cell>
          <cell r="DLP1" t="str">
            <v>y</v>
          </cell>
          <cell r="DLQ1" t="str">
            <v>y</v>
          </cell>
          <cell r="DLR1" t="str">
            <v>y</v>
          </cell>
          <cell r="DLS1" t="str">
            <v>y</v>
          </cell>
          <cell r="DLT1" t="str">
            <v>y</v>
          </cell>
          <cell r="DLU1" t="str">
            <v>y</v>
          </cell>
          <cell r="DLV1" t="str">
            <v>y</v>
          </cell>
          <cell r="DLW1" t="str">
            <v>y</v>
          </cell>
          <cell r="DLX1" t="str">
            <v>y</v>
          </cell>
          <cell r="DLY1" t="str">
            <v>y</v>
          </cell>
          <cell r="DLZ1" t="str">
            <v>y</v>
          </cell>
          <cell r="DMA1" t="str">
            <v>y</v>
          </cell>
          <cell r="DMB1" t="str">
            <v>y</v>
          </cell>
          <cell r="DMC1" t="str">
            <v>y</v>
          </cell>
          <cell r="DMD1" t="str">
            <v>y</v>
          </cell>
          <cell r="DME1" t="str">
            <v>y</v>
          </cell>
          <cell r="DMF1" t="str">
            <v>y</v>
          </cell>
          <cell r="DMG1" t="str">
            <v>y</v>
          </cell>
          <cell r="DMH1" t="str">
            <v>y</v>
          </cell>
          <cell r="DMI1" t="str">
            <v>y</v>
          </cell>
          <cell r="DMJ1" t="str">
            <v>y</v>
          </cell>
          <cell r="DMK1" t="str">
            <v>y</v>
          </cell>
          <cell r="DML1" t="str">
            <v>y</v>
          </cell>
          <cell r="DMM1" t="str">
            <v>y</v>
          </cell>
          <cell r="DMN1" t="str">
            <v>y</v>
          </cell>
          <cell r="DMO1" t="str">
            <v>y</v>
          </cell>
          <cell r="DMP1" t="str">
            <v>y</v>
          </cell>
          <cell r="DMQ1" t="str">
            <v>y</v>
          </cell>
          <cell r="DMR1" t="str">
            <v>y</v>
          </cell>
          <cell r="DMS1" t="str">
            <v>y</v>
          </cell>
          <cell r="DMT1" t="str">
            <v>y</v>
          </cell>
          <cell r="DMU1" t="str">
            <v>y</v>
          </cell>
          <cell r="DMV1" t="str">
            <v>y</v>
          </cell>
          <cell r="DMW1" t="str">
            <v>y</v>
          </cell>
          <cell r="DMX1" t="str">
            <v>y</v>
          </cell>
          <cell r="DMY1" t="str">
            <v>y</v>
          </cell>
          <cell r="DMZ1" t="str">
            <v>y</v>
          </cell>
          <cell r="DNA1" t="str">
            <v>y</v>
          </cell>
          <cell r="DNB1" t="str">
            <v>y</v>
          </cell>
          <cell r="DNC1" t="str">
            <v>y</v>
          </cell>
          <cell r="DND1" t="str">
            <v>y</v>
          </cell>
          <cell r="DNE1" t="str">
            <v>y</v>
          </cell>
          <cell r="DNF1" t="str">
            <v>y</v>
          </cell>
          <cell r="DNG1" t="str">
            <v>y</v>
          </cell>
          <cell r="DNH1" t="str">
            <v>y</v>
          </cell>
          <cell r="DNI1" t="str">
            <v>y</v>
          </cell>
          <cell r="DNJ1" t="str">
            <v>y</v>
          </cell>
          <cell r="DNK1" t="str">
            <v>y</v>
          </cell>
          <cell r="DNL1" t="str">
            <v>y</v>
          </cell>
          <cell r="DNM1" t="str">
            <v>y</v>
          </cell>
          <cell r="DNN1" t="str">
            <v>y</v>
          </cell>
          <cell r="DNO1" t="str">
            <v>y</v>
          </cell>
          <cell r="DNP1" t="str">
            <v>y</v>
          </cell>
          <cell r="DNQ1" t="str">
            <v>y</v>
          </cell>
          <cell r="DNR1" t="str">
            <v>y</v>
          </cell>
          <cell r="DNS1" t="str">
            <v>y</v>
          </cell>
          <cell r="DNT1" t="str">
            <v>y</v>
          </cell>
          <cell r="DNU1" t="str">
            <v>y</v>
          </cell>
          <cell r="DNV1" t="str">
            <v>y</v>
          </cell>
          <cell r="DNW1" t="str">
            <v>y</v>
          </cell>
          <cell r="DNX1" t="str">
            <v>y</v>
          </cell>
          <cell r="DNY1" t="str">
            <v>y</v>
          </cell>
          <cell r="DNZ1" t="str">
            <v>y</v>
          </cell>
          <cell r="DOA1" t="str">
            <v>y</v>
          </cell>
          <cell r="DOB1" t="str">
            <v>y</v>
          </cell>
          <cell r="DOC1" t="str">
            <v>y</v>
          </cell>
          <cell r="DOD1" t="str">
            <v>y</v>
          </cell>
          <cell r="DOE1" t="str">
            <v>y</v>
          </cell>
          <cell r="DOF1" t="str">
            <v>y</v>
          </cell>
          <cell r="DOG1" t="str">
            <v>y</v>
          </cell>
          <cell r="DOH1" t="str">
            <v>y</v>
          </cell>
          <cell r="DOI1" t="str">
            <v>y</v>
          </cell>
          <cell r="DOJ1" t="str">
            <v>y</v>
          </cell>
          <cell r="DOK1" t="str">
            <v>y</v>
          </cell>
          <cell r="DOL1" t="str">
            <v>y</v>
          </cell>
          <cell r="DOM1" t="str">
            <v>y</v>
          </cell>
          <cell r="DON1" t="str">
            <v>y</v>
          </cell>
          <cell r="DOO1" t="str">
            <v>y</v>
          </cell>
          <cell r="DOP1" t="str">
            <v>y</v>
          </cell>
          <cell r="DOQ1" t="str">
            <v>y</v>
          </cell>
          <cell r="DOR1" t="str">
            <v>y</v>
          </cell>
          <cell r="DOS1" t="str">
            <v>y</v>
          </cell>
          <cell r="DOT1" t="str">
            <v>y</v>
          </cell>
          <cell r="DOU1" t="str">
            <v>y</v>
          </cell>
          <cell r="DOV1" t="str">
            <v>y</v>
          </cell>
          <cell r="DOW1" t="str">
            <v>y</v>
          </cell>
          <cell r="DOX1" t="str">
            <v>y</v>
          </cell>
          <cell r="DOY1" t="str">
            <v>y</v>
          </cell>
          <cell r="DOZ1" t="str">
            <v>y</v>
          </cell>
          <cell r="DPA1" t="str">
            <v>y</v>
          </cell>
          <cell r="DPB1" t="str">
            <v>y</v>
          </cell>
          <cell r="DPC1" t="str">
            <v>y</v>
          </cell>
          <cell r="DPD1" t="str">
            <v>y</v>
          </cell>
          <cell r="DPE1" t="str">
            <v>y</v>
          </cell>
          <cell r="DPF1" t="str">
            <v>y</v>
          </cell>
          <cell r="DPG1" t="str">
            <v>y</v>
          </cell>
          <cell r="DPH1" t="str">
            <v>y</v>
          </cell>
          <cell r="DPI1" t="str">
            <v>y</v>
          </cell>
          <cell r="DPJ1" t="str">
            <v>y</v>
          </cell>
          <cell r="DPK1" t="str">
            <v>y</v>
          </cell>
          <cell r="DPL1" t="str">
            <v>y</v>
          </cell>
          <cell r="DPM1" t="str">
            <v>y</v>
          </cell>
          <cell r="DPN1" t="str">
            <v>y</v>
          </cell>
          <cell r="DPO1" t="str">
            <v>y</v>
          </cell>
          <cell r="DPP1" t="str">
            <v>y</v>
          </cell>
          <cell r="DPQ1" t="str">
            <v>y</v>
          </cell>
          <cell r="DPR1" t="str">
            <v>y</v>
          </cell>
          <cell r="DPS1" t="str">
            <v>y</v>
          </cell>
          <cell r="DPT1" t="str">
            <v>y</v>
          </cell>
          <cell r="DPU1" t="str">
            <v>y</v>
          </cell>
          <cell r="DPV1" t="str">
            <v>y</v>
          </cell>
          <cell r="DPW1" t="str">
            <v>y</v>
          </cell>
          <cell r="DPX1" t="str">
            <v>y</v>
          </cell>
          <cell r="DPY1" t="str">
            <v>y</v>
          </cell>
          <cell r="DPZ1" t="str">
            <v>y</v>
          </cell>
          <cell r="DQA1" t="str">
            <v>y</v>
          </cell>
          <cell r="DQB1" t="str">
            <v>y</v>
          </cell>
          <cell r="DQC1" t="str">
            <v>y</v>
          </cell>
          <cell r="DQD1" t="str">
            <v>y</v>
          </cell>
          <cell r="DQE1" t="str">
            <v>y</v>
          </cell>
          <cell r="DQF1" t="str">
            <v>y</v>
          </cell>
          <cell r="DQG1" t="str">
            <v>y</v>
          </cell>
          <cell r="DQH1" t="str">
            <v>y</v>
          </cell>
          <cell r="DQI1" t="str">
            <v>y</v>
          </cell>
          <cell r="DQJ1" t="str">
            <v>y</v>
          </cell>
          <cell r="DQK1" t="str">
            <v>y</v>
          </cell>
          <cell r="DQL1" t="str">
            <v>y</v>
          </cell>
          <cell r="DQM1" t="str">
            <v>y</v>
          </cell>
          <cell r="DQN1" t="str">
            <v>y</v>
          </cell>
          <cell r="DQO1" t="str">
            <v>y</v>
          </cell>
          <cell r="DQP1" t="str">
            <v>y</v>
          </cell>
          <cell r="DQQ1" t="str">
            <v>y</v>
          </cell>
          <cell r="DQR1" t="str">
            <v>y</v>
          </cell>
          <cell r="DQS1" t="str">
            <v>y</v>
          </cell>
          <cell r="DQT1" t="str">
            <v>y</v>
          </cell>
          <cell r="DQU1" t="str">
            <v>y</v>
          </cell>
          <cell r="DQV1" t="str">
            <v>y</v>
          </cell>
          <cell r="DQW1" t="str">
            <v>y</v>
          </cell>
          <cell r="DQX1" t="str">
            <v>y</v>
          </cell>
          <cell r="DQY1" t="str">
            <v>y</v>
          </cell>
          <cell r="DQZ1" t="str">
            <v>y</v>
          </cell>
          <cell r="DRA1" t="str">
            <v>y</v>
          </cell>
          <cell r="DRB1" t="str">
            <v>y</v>
          </cell>
          <cell r="DRC1" t="str">
            <v>y</v>
          </cell>
          <cell r="DRD1" t="str">
            <v>y</v>
          </cell>
          <cell r="DRE1" t="str">
            <v>y</v>
          </cell>
          <cell r="DRF1" t="str">
            <v>y</v>
          </cell>
          <cell r="DRG1" t="str">
            <v>y</v>
          </cell>
          <cell r="DRH1" t="str">
            <v>y</v>
          </cell>
          <cell r="DRI1" t="str">
            <v>y</v>
          </cell>
          <cell r="DRJ1" t="str">
            <v>y</v>
          </cell>
          <cell r="DRK1" t="str">
            <v>y</v>
          </cell>
          <cell r="DRL1" t="str">
            <v>y</v>
          </cell>
          <cell r="DRM1" t="str">
            <v>y</v>
          </cell>
          <cell r="DRN1" t="str">
            <v>y</v>
          </cell>
          <cell r="DRO1" t="str">
            <v>y</v>
          </cell>
          <cell r="DRP1" t="str">
            <v>y</v>
          </cell>
          <cell r="DRQ1" t="str">
            <v>y</v>
          </cell>
          <cell r="DRR1" t="str">
            <v>y</v>
          </cell>
          <cell r="DRS1" t="str">
            <v>y</v>
          </cell>
          <cell r="DRT1" t="str">
            <v>y</v>
          </cell>
          <cell r="DRU1" t="str">
            <v>y</v>
          </cell>
          <cell r="DRV1" t="str">
            <v>y</v>
          </cell>
          <cell r="DRW1" t="str">
            <v>y</v>
          </cell>
          <cell r="DRX1" t="str">
            <v>y</v>
          </cell>
          <cell r="DRY1" t="str">
            <v>y</v>
          </cell>
          <cell r="DRZ1" t="str">
            <v>y</v>
          </cell>
          <cell r="DSA1" t="str">
            <v>y</v>
          </cell>
          <cell r="DSB1" t="str">
            <v>y</v>
          </cell>
          <cell r="DSC1" t="str">
            <v>y</v>
          </cell>
          <cell r="DSD1" t="str">
            <v>y</v>
          </cell>
          <cell r="DSE1" t="str">
            <v>y</v>
          </cell>
          <cell r="DSF1" t="str">
            <v>y</v>
          </cell>
          <cell r="DSG1" t="str">
            <v>y</v>
          </cell>
          <cell r="DSH1" t="str">
            <v>y</v>
          </cell>
          <cell r="DSI1" t="str">
            <v>y</v>
          </cell>
          <cell r="DSJ1" t="str">
            <v>y</v>
          </cell>
          <cell r="DSK1" t="str">
            <v>y</v>
          </cell>
          <cell r="DSL1" t="str">
            <v>y</v>
          </cell>
          <cell r="DSM1" t="str">
            <v>y</v>
          </cell>
          <cell r="DSN1" t="str">
            <v>y</v>
          </cell>
          <cell r="DSO1" t="str">
            <v>y</v>
          </cell>
          <cell r="DSP1" t="str">
            <v>y</v>
          </cell>
          <cell r="DSQ1" t="str">
            <v>y</v>
          </cell>
          <cell r="DSR1" t="str">
            <v>y</v>
          </cell>
          <cell r="DSS1" t="str">
            <v>y</v>
          </cell>
          <cell r="DST1" t="str">
            <v>y</v>
          </cell>
          <cell r="DSU1" t="str">
            <v>y</v>
          </cell>
          <cell r="DSV1" t="str">
            <v>y</v>
          </cell>
          <cell r="DSW1" t="str">
            <v>y</v>
          </cell>
          <cell r="DSX1" t="str">
            <v>y</v>
          </cell>
          <cell r="DSY1" t="str">
            <v>y</v>
          </cell>
          <cell r="DSZ1" t="str">
            <v>y</v>
          </cell>
          <cell r="DTA1" t="str">
            <v>y</v>
          </cell>
          <cell r="DTB1" t="str">
            <v>y</v>
          </cell>
          <cell r="DTC1" t="str">
            <v>y</v>
          </cell>
          <cell r="DTD1" t="str">
            <v>y</v>
          </cell>
          <cell r="DTE1" t="str">
            <v>y</v>
          </cell>
          <cell r="DTF1" t="str">
            <v>y</v>
          </cell>
          <cell r="DTG1" t="str">
            <v>y</v>
          </cell>
          <cell r="DTH1" t="str">
            <v>y</v>
          </cell>
          <cell r="DTI1" t="str">
            <v>y</v>
          </cell>
          <cell r="DTJ1" t="str">
            <v>y</v>
          </cell>
          <cell r="DTK1" t="str">
            <v>y</v>
          </cell>
          <cell r="DTL1" t="str">
            <v>y</v>
          </cell>
          <cell r="DTM1" t="str">
            <v>y</v>
          </cell>
          <cell r="DTN1" t="str">
            <v>y</v>
          </cell>
          <cell r="DTO1" t="str">
            <v>y</v>
          </cell>
          <cell r="DTP1" t="str">
            <v>y</v>
          </cell>
          <cell r="DTQ1" t="str">
            <v>y</v>
          </cell>
          <cell r="DTR1" t="str">
            <v>y</v>
          </cell>
          <cell r="DTS1" t="str">
            <v>y</v>
          </cell>
          <cell r="DTT1" t="str">
            <v>y</v>
          </cell>
          <cell r="DTU1" t="str">
            <v>y</v>
          </cell>
          <cell r="DTV1" t="str">
            <v>y</v>
          </cell>
          <cell r="DTW1" t="str">
            <v>y</v>
          </cell>
          <cell r="DTX1" t="str">
            <v>y</v>
          </cell>
          <cell r="DTY1" t="str">
            <v>y</v>
          </cell>
          <cell r="DTZ1" t="str">
            <v>y</v>
          </cell>
          <cell r="DUA1" t="str">
            <v>y</v>
          </cell>
          <cell r="DUB1" t="str">
            <v>y</v>
          </cell>
          <cell r="DUC1" t="str">
            <v>y</v>
          </cell>
          <cell r="DUD1" t="str">
            <v>y</v>
          </cell>
          <cell r="DUE1" t="str">
            <v>y</v>
          </cell>
          <cell r="DUF1" t="str">
            <v>y</v>
          </cell>
          <cell r="DUG1" t="str">
            <v>y</v>
          </cell>
          <cell r="DUH1" t="str">
            <v>y</v>
          </cell>
          <cell r="DUI1" t="str">
            <v>y</v>
          </cell>
          <cell r="DUJ1" t="str">
            <v>y</v>
          </cell>
          <cell r="DUK1" t="str">
            <v>y</v>
          </cell>
          <cell r="DUL1" t="str">
            <v>y</v>
          </cell>
          <cell r="DUM1" t="str">
            <v>y</v>
          </cell>
          <cell r="DUN1" t="str">
            <v>y</v>
          </cell>
          <cell r="DUO1" t="str">
            <v>y</v>
          </cell>
          <cell r="DUP1" t="str">
            <v>y</v>
          </cell>
          <cell r="DUQ1" t="str">
            <v>y</v>
          </cell>
          <cell r="DUR1" t="str">
            <v>y</v>
          </cell>
          <cell r="DUS1" t="str">
            <v>y</v>
          </cell>
          <cell r="DUT1" t="str">
            <v>y</v>
          </cell>
          <cell r="DUU1" t="str">
            <v>y</v>
          </cell>
          <cell r="DUV1" t="str">
            <v>y</v>
          </cell>
          <cell r="DUW1" t="str">
            <v>y</v>
          </cell>
          <cell r="DUX1" t="str">
            <v>y</v>
          </cell>
          <cell r="DUY1" t="str">
            <v>y</v>
          </cell>
          <cell r="DUZ1" t="str">
            <v>y</v>
          </cell>
          <cell r="DVA1" t="str">
            <v>y</v>
          </cell>
          <cell r="DVB1" t="str">
            <v>y</v>
          </cell>
          <cell r="DVC1" t="str">
            <v>y</v>
          </cell>
          <cell r="DVD1" t="str">
            <v>y</v>
          </cell>
          <cell r="DVE1" t="str">
            <v>y</v>
          </cell>
          <cell r="DVF1" t="str">
            <v>y</v>
          </cell>
          <cell r="DVG1" t="str">
            <v>y</v>
          </cell>
          <cell r="DVH1" t="str">
            <v>y</v>
          </cell>
          <cell r="DVI1" t="str">
            <v>y</v>
          </cell>
          <cell r="DVJ1" t="str">
            <v>y</v>
          </cell>
          <cell r="DVK1" t="str">
            <v>y</v>
          </cell>
          <cell r="DVL1" t="str">
            <v>y</v>
          </cell>
          <cell r="DVM1" t="str">
            <v>y</v>
          </cell>
          <cell r="DVN1" t="str">
            <v>y</v>
          </cell>
          <cell r="DVO1" t="str">
            <v>y</v>
          </cell>
          <cell r="DVP1" t="str">
            <v>y</v>
          </cell>
          <cell r="DVQ1" t="str">
            <v>y</v>
          </cell>
          <cell r="DVR1" t="str">
            <v>y</v>
          </cell>
          <cell r="DVS1" t="str">
            <v>y</v>
          </cell>
          <cell r="DVT1" t="str">
            <v>y</v>
          </cell>
          <cell r="DVU1" t="str">
            <v>y</v>
          </cell>
          <cell r="DVV1" t="str">
            <v>y</v>
          </cell>
          <cell r="DVW1" t="str">
            <v>y</v>
          </cell>
          <cell r="DVX1" t="str">
            <v>y</v>
          </cell>
          <cell r="DVY1" t="str">
            <v>y</v>
          </cell>
          <cell r="DVZ1" t="str">
            <v>y</v>
          </cell>
          <cell r="DWA1" t="str">
            <v>y</v>
          </cell>
          <cell r="DWB1" t="str">
            <v>y</v>
          </cell>
          <cell r="DWC1" t="str">
            <v>y</v>
          </cell>
          <cell r="DWD1" t="str">
            <v>y</v>
          </cell>
          <cell r="DWE1" t="str">
            <v>y</v>
          </cell>
          <cell r="DWF1" t="str">
            <v>y</v>
          </cell>
          <cell r="DWG1" t="str">
            <v>y</v>
          </cell>
          <cell r="DWH1" t="str">
            <v>y</v>
          </cell>
          <cell r="DWI1" t="str">
            <v>y</v>
          </cell>
          <cell r="DWJ1" t="str">
            <v>y</v>
          </cell>
          <cell r="DWK1" t="str">
            <v>y</v>
          </cell>
          <cell r="DWL1" t="str">
            <v>y</v>
          </cell>
          <cell r="DWM1" t="str">
            <v>y</v>
          </cell>
          <cell r="DWN1" t="str">
            <v>y</v>
          </cell>
          <cell r="DWO1" t="str">
            <v>y</v>
          </cell>
          <cell r="DWP1" t="str">
            <v>y</v>
          </cell>
          <cell r="DWQ1" t="str">
            <v>y</v>
          </cell>
          <cell r="DWR1" t="str">
            <v>y</v>
          </cell>
          <cell r="DWS1" t="str">
            <v>y</v>
          </cell>
          <cell r="DWT1" t="str">
            <v>y</v>
          </cell>
          <cell r="DWU1" t="str">
            <v>y</v>
          </cell>
          <cell r="DWV1" t="str">
            <v>y</v>
          </cell>
          <cell r="DWW1" t="str">
            <v>y</v>
          </cell>
          <cell r="DWX1" t="str">
            <v>y</v>
          </cell>
          <cell r="DWY1" t="str">
            <v>y</v>
          </cell>
          <cell r="DWZ1" t="str">
            <v>y</v>
          </cell>
          <cell r="DXA1" t="str">
            <v>y</v>
          </cell>
          <cell r="DXB1" t="str">
            <v>y</v>
          </cell>
          <cell r="DXC1" t="str">
            <v>y</v>
          </cell>
          <cell r="DXD1" t="str">
            <v>y</v>
          </cell>
          <cell r="DXE1" t="str">
            <v>y</v>
          </cell>
          <cell r="DXF1" t="str">
            <v>y</v>
          </cell>
          <cell r="DXG1" t="str">
            <v>y</v>
          </cell>
          <cell r="DXH1" t="str">
            <v>y</v>
          </cell>
          <cell r="DXI1" t="str">
            <v>y</v>
          </cell>
          <cell r="DXJ1" t="str">
            <v>y</v>
          </cell>
          <cell r="DXK1" t="str">
            <v>y</v>
          </cell>
          <cell r="DXL1" t="str">
            <v>y</v>
          </cell>
          <cell r="DXM1" t="str">
            <v>y</v>
          </cell>
          <cell r="DXN1" t="str">
            <v>y</v>
          </cell>
          <cell r="DXO1" t="str">
            <v>y</v>
          </cell>
          <cell r="DXP1" t="str">
            <v>y</v>
          </cell>
          <cell r="DXQ1" t="str">
            <v>y</v>
          </cell>
          <cell r="DXR1" t="str">
            <v>y</v>
          </cell>
          <cell r="DXS1" t="str">
            <v>y</v>
          </cell>
          <cell r="DXT1" t="str">
            <v>y</v>
          </cell>
          <cell r="DXU1" t="str">
            <v>y</v>
          </cell>
          <cell r="DXV1" t="str">
            <v>y</v>
          </cell>
          <cell r="DXW1" t="str">
            <v>y</v>
          </cell>
          <cell r="DXX1" t="str">
            <v>y</v>
          </cell>
          <cell r="DXY1" t="str">
            <v>y</v>
          </cell>
          <cell r="DXZ1" t="str">
            <v>y</v>
          </cell>
          <cell r="DYA1" t="str">
            <v>y</v>
          </cell>
          <cell r="DYB1" t="str">
            <v>y</v>
          </cell>
          <cell r="DYC1" t="str">
            <v>y</v>
          </cell>
          <cell r="DYD1" t="str">
            <v>y</v>
          </cell>
          <cell r="DYE1" t="str">
            <v>y</v>
          </cell>
          <cell r="DYF1" t="str">
            <v>y</v>
          </cell>
          <cell r="DYG1" t="str">
            <v>y</v>
          </cell>
          <cell r="DYH1" t="str">
            <v>y</v>
          </cell>
          <cell r="DYI1" t="str">
            <v>y</v>
          </cell>
          <cell r="DYJ1" t="str">
            <v>y</v>
          </cell>
          <cell r="DYK1" t="str">
            <v>y</v>
          </cell>
          <cell r="DYL1" t="str">
            <v>y</v>
          </cell>
          <cell r="DYM1" t="str">
            <v>y</v>
          </cell>
          <cell r="DYN1" t="str">
            <v>y</v>
          </cell>
          <cell r="DYO1" t="str">
            <v>y</v>
          </cell>
          <cell r="DYP1" t="str">
            <v>y</v>
          </cell>
          <cell r="DYQ1" t="str">
            <v>y</v>
          </cell>
          <cell r="DYR1" t="str">
            <v>y</v>
          </cell>
          <cell r="DYS1" t="str">
            <v>y</v>
          </cell>
          <cell r="DYT1" t="str">
            <v>y</v>
          </cell>
          <cell r="DYU1" t="str">
            <v>y</v>
          </cell>
          <cell r="DYV1" t="str">
            <v>y</v>
          </cell>
          <cell r="DYW1" t="str">
            <v>y</v>
          </cell>
          <cell r="DYX1" t="str">
            <v>y</v>
          </cell>
          <cell r="DYY1" t="str">
            <v>y</v>
          </cell>
          <cell r="DYZ1" t="str">
            <v>y</v>
          </cell>
          <cell r="DZA1" t="str">
            <v>y</v>
          </cell>
          <cell r="DZB1" t="str">
            <v>y</v>
          </cell>
          <cell r="DZC1" t="str">
            <v>y</v>
          </cell>
          <cell r="DZD1" t="str">
            <v>y</v>
          </cell>
          <cell r="DZE1" t="str">
            <v>y</v>
          </cell>
          <cell r="DZF1" t="str">
            <v>y</v>
          </cell>
          <cell r="DZG1" t="str">
            <v>y</v>
          </cell>
          <cell r="DZH1" t="str">
            <v>y</v>
          </cell>
          <cell r="DZI1" t="str">
            <v>y</v>
          </cell>
          <cell r="DZJ1" t="str">
            <v>y</v>
          </cell>
          <cell r="DZK1" t="str">
            <v>y</v>
          </cell>
          <cell r="DZL1" t="str">
            <v>y</v>
          </cell>
          <cell r="DZM1" t="str">
            <v>y</v>
          </cell>
          <cell r="DZN1" t="str">
            <v>y</v>
          </cell>
          <cell r="DZO1" t="str">
            <v>y</v>
          </cell>
          <cell r="DZP1" t="str">
            <v>y</v>
          </cell>
          <cell r="DZQ1" t="str">
            <v>y</v>
          </cell>
          <cell r="DZR1" t="str">
            <v>y</v>
          </cell>
          <cell r="DZS1" t="str">
            <v>y</v>
          </cell>
          <cell r="DZT1" t="str">
            <v>y</v>
          </cell>
          <cell r="DZU1" t="str">
            <v>y</v>
          </cell>
          <cell r="DZV1" t="str">
            <v>y</v>
          </cell>
          <cell r="DZW1" t="str">
            <v>y</v>
          </cell>
          <cell r="DZX1" t="str">
            <v>y</v>
          </cell>
          <cell r="DZY1" t="str">
            <v>y</v>
          </cell>
          <cell r="DZZ1" t="str">
            <v>y</v>
          </cell>
          <cell r="EAA1" t="str">
            <v>y</v>
          </cell>
          <cell r="EAB1" t="str">
            <v>y</v>
          </cell>
          <cell r="EAC1" t="str">
            <v>y</v>
          </cell>
          <cell r="EAD1" t="str">
            <v>y</v>
          </cell>
          <cell r="EAE1" t="str">
            <v>y</v>
          </cell>
          <cell r="EAF1" t="str">
            <v>y</v>
          </cell>
          <cell r="EAG1" t="str">
            <v>y</v>
          </cell>
          <cell r="EAH1" t="str">
            <v>y</v>
          </cell>
          <cell r="EAI1" t="str">
            <v>y</v>
          </cell>
          <cell r="EAJ1" t="str">
            <v>y</v>
          </cell>
          <cell r="EAK1" t="str">
            <v>y</v>
          </cell>
          <cell r="EAL1" t="str">
            <v>y</v>
          </cell>
          <cell r="EAM1" t="str">
            <v>y</v>
          </cell>
          <cell r="EAN1" t="str">
            <v>y</v>
          </cell>
          <cell r="EAO1" t="str">
            <v>y</v>
          </cell>
          <cell r="EAP1" t="str">
            <v>y</v>
          </cell>
          <cell r="EAQ1" t="str">
            <v>y</v>
          </cell>
          <cell r="EAR1" t="str">
            <v>y</v>
          </cell>
          <cell r="EAS1" t="str">
            <v>y</v>
          </cell>
          <cell r="EAT1" t="str">
            <v>y</v>
          </cell>
          <cell r="EAU1" t="str">
            <v>y</v>
          </cell>
          <cell r="EAV1" t="str">
            <v>y</v>
          </cell>
          <cell r="EAW1" t="str">
            <v>y</v>
          </cell>
          <cell r="EAX1" t="str">
            <v>y</v>
          </cell>
          <cell r="EAY1" t="str">
            <v>y</v>
          </cell>
          <cell r="EAZ1" t="str">
            <v>y</v>
          </cell>
          <cell r="EBA1" t="str">
            <v>y</v>
          </cell>
          <cell r="EBB1" t="str">
            <v>y</v>
          </cell>
          <cell r="EBC1" t="str">
            <v>y</v>
          </cell>
          <cell r="EBD1" t="str">
            <v>y</v>
          </cell>
          <cell r="EBE1" t="str">
            <v>y</v>
          </cell>
          <cell r="EBF1" t="str">
            <v>y</v>
          </cell>
          <cell r="EBG1" t="str">
            <v>y</v>
          </cell>
          <cell r="EBH1" t="str">
            <v>y</v>
          </cell>
          <cell r="EBI1" t="str">
            <v>y</v>
          </cell>
          <cell r="EBJ1" t="str">
            <v>y</v>
          </cell>
          <cell r="EBK1" t="str">
            <v>y</v>
          </cell>
          <cell r="EBL1" t="str">
            <v>y</v>
          </cell>
          <cell r="EBM1" t="str">
            <v>y</v>
          </cell>
          <cell r="EBN1" t="str">
            <v>y</v>
          </cell>
          <cell r="EBO1" t="str">
            <v>y</v>
          </cell>
          <cell r="EBP1" t="str">
            <v>y</v>
          </cell>
          <cell r="EBQ1" t="str">
            <v>y</v>
          </cell>
          <cell r="EBR1" t="str">
            <v>y</v>
          </cell>
          <cell r="EBS1" t="str">
            <v>y</v>
          </cell>
          <cell r="EBT1" t="str">
            <v>y</v>
          </cell>
          <cell r="EBU1" t="str">
            <v>y</v>
          </cell>
          <cell r="EBV1" t="str">
            <v>y</v>
          </cell>
          <cell r="EBW1" t="str">
            <v>y</v>
          </cell>
          <cell r="EBX1" t="str">
            <v>y</v>
          </cell>
          <cell r="EBY1" t="str">
            <v>y</v>
          </cell>
          <cell r="EBZ1" t="str">
            <v>y</v>
          </cell>
          <cell r="ECA1" t="str">
            <v>y</v>
          </cell>
          <cell r="ECB1" t="str">
            <v>y</v>
          </cell>
          <cell r="ECC1" t="str">
            <v>y</v>
          </cell>
          <cell r="ECD1" t="str">
            <v>y</v>
          </cell>
          <cell r="ECE1" t="str">
            <v>y</v>
          </cell>
          <cell r="ECF1" t="str">
            <v>y</v>
          </cell>
          <cell r="ECG1" t="str">
            <v>y</v>
          </cell>
          <cell r="ECH1" t="str">
            <v>y</v>
          </cell>
          <cell r="ECI1" t="str">
            <v>y</v>
          </cell>
          <cell r="ECJ1" t="str">
            <v>y</v>
          </cell>
          <cell r="ECK1" t="str">
            <v>y</v>
          </cell>
          <cell r="ECL1" t="str">
            <v>y</v>
          </cell>
          <cell r="ECM1" t="str">
            <v>y</v>
          </cell>
          <cell r="ECN1" t="str">
            <v>y</v>
          </cell>
          <cell r="ECO1" t="str">
            <v>y</v>
          </cell>
          <cell r="ECP1" t="str">
            <v>y</v>
          </cell>
          <cell r="ECQ1" t="str">
            <v>y</v>
          </cell>
          <cell r="ECR1" t="str">
            <v>y</v>
          </cell>
          <cell r="ECS1" t="str">
            <v>y</v>
          </cell>
          <cell r="ECT1" t="str">
            <v>y</v>
          </cell>
          <cell r="ECU1" t="str">
            <v>y</v>
          </cell>
          <cell r="ECV1" t="str">
            <v>y</v>
          </cell>
          <cell r="ECW1" t="str">
            <v>y</v>
          </cell>
          <cell r="ECX1" t="str">
            <v>y</v>
          </cell>
          <cell r="ECY1" t="str">
            <v>y</v>
          </cell>
          <cell r="ECZ1" t="str">
            <v>y</v>
          </cell>
          <cell r="EDA1" t="str">
            <v>y</v>
          </cell>
          <cell r="EDB1" t="str">
            <v>y</v>
          </cell>
          <cell r="EDC1" t="str">
            <v>y</v>
          </cell>
          <cell r="EDD1" t="str">
            <v>y</v>
          </cell>
          <cell r="EDE1" t="str">
            <v>y</v>
          </cell>
          <cell r="EDF1" t="str">
            <v>y</v>
          </cell>
          <cell r="EDG1" t="str">
            <v>y</v>
          </cell>
          <cell r="EDH1" t="str">
            <v>y</v>
          </cell>
          <cell r="EDI1" t="str">
            <v>y</v>
          </cell>
          <cell r="EDJ1" t="str">
            <v>y</v>
          </cell>
          <cell r="EDK1" t="str">
            <v>y</v>
          </cell>
          <cell r="EDL1" t="str">
            <v>y</v>
          </cell>
          <cell r="EDM1" t="str">
            <v>y</v>
          </cell>
          <cell r="EDN1" t="str">
            <v>y</v>
          </cell>
          <cell r="EDO1" t="str">
            <v>y</v>
          </cell>
          <cell r="EDP1" t="str">
            <v>y</v>
          </cell>
          <cell r="EDQ1" t="str">
            <v>y</v>
          </cell>
          <cell r="EDR1" t="str">
            <v>y</v>
          </cell>
          <cell r="EDS1" t="str">
            <v>y</v>
          </cell>
          <cell r="EDT1" t="str">
            <v>y</v>
          </cell>
          <cell r="EDU1" t="str">
            <v>y</v>
          </cell>
          <cell r="EDV1" t="str">
            <v>y</v>
          </cell>
          <cell r="EDW1" t="str">
            <v>y</v>
          </cell>
          <cell r="EDX1" t="str">
            <v>y</v>
          </cell>
          <cell r="EDY1" t="str">
            <v>y</v>
          </cell>
          <cell r="EDZ1" t="str">
            <v>y</v>
          </cell>
          <cell r="EEA1" t="str">
            <v>y</v>
          </cell>
          <cell r="EEB1" t="str">
            <v>y</v>
          </cell>
          <cell r="EEC1" t="str">
            <v>y</v>
          </cell>
          <cell r="EED1" t="str">
            <v>y</v>
          </cell>
          <cell r="EEE1" t="str">
            <v>y</v>
          </cell>
          <cell r="EEF1" t="str">
            <v>y</v>
          </cell>
          <cell r="EEG1" t="str">
            <v>y</v>
          </cell>
          <cell r="EEH1" t="str">
            <v>y</v>
          </cell>
          <cell r="EEI1" t="str">
            <v>y</v>
          </cell>
          <cell r="EEJ1" t="str">
            <v>y</v>
          </cell>
          <cell r="EEK1" t="str">
            <v>y</v>
          </cell>
          <cell r="EEL1" t="str">
            <v>y</v>
          </cell>
          <cell r="EEM1" t="str">
            <v>y</v>
          </cell>
          <cell r="EEN1" t="str">
            <v>y</v>
          </cell>
          <cell r="EEO1" t="str">
            <v>y</v>
          </cell>
          <cell r="EEP1" t="str">
            <v>y</v>
          </cell>
          <cell r="EEQ1" t="str">
            <v>y</v>
          </cell>
          <cell r="EER1" t="str">
            <v>y</v>
          </cell>
          <cell r="EES1" t="str">
            <v>y</v>
          </cell>
          <cell r="EET1" t="str">
            <v>y</v>
          </cell>
          <cell r="EEU1" t="str">
            <v>y</v>
          </cell>
          <cell r="EEV1" t="str">
            <v>y</v>
          </cell>
          <cell r="EEW1" t="str">
            <v>y</v>
          </cell>
          <cell r="EEX1" t="str">
            <v>y</v>
          </cell>
          <cell r="EEY1" t="str">
            <v>y</v>
          </cell>
          <cell r="EEZ1" t="str">
            <v>y</v>
          </cell>
          <cell r="EFA1" t="str">
            <v>y</v>
          </cell>
          <cell r="EFB1" t="str">
            <v>y</v>
          </cell>
          <cell r="EFC1" t="str">
            <v>y</v>
          </cell>
          <cell r="EFD1" t="str">
            <v>y</v>
          </cell>
          <cell r="EFE1" t="str">
            <v>y</v>
          </cell>
          <cell r="EFF1" t="str">
            <v>y</v>
          </cell>
          <cell r="EFG1" t="str">
            <v>y</v>
          </cell>
          <cell r="EFH1" t="str">
            <v>y</v>
          </cell>
          <cell r="EFI1" t="str">
            <v>y</v>
          </cell>
          <cell r="EFJ1" t="str">
            <v>y</v>
          </cell>
          <cell r="EFK1" t="str">
            <v>y</v>
          </cell>
          <cell r="EFL1" t="str">
            <v>y</v>
          </cell>
          <cell r="EFM1" t="str">
            <v>y</v>
          </cell>
          <cell r="EFN1" t="str">
            <v>y</v>
          </cell>
          <cell r="EFO1" t="str">
            <v>y</v>
          </cell>
          <cell r="EFP1" t="str">
            <v>y</v>
          </cell>
          <cell r="EFQ1" t="str">
            <v>y</v>
          </cell>
          <cell r="EFR1" t="str">
            <v>y</v>
          </cell>
          <cell r="EFS1" t="str">
            <v>y</v>
          </cell>
          <cell r="EFT1" t="str">
            <v>y</v>
          </cell>
          <cell r="EFU1" t="str">
            <v>y</v>
          </cell>
          <cell r="EFV1" t="str">
            <v>y</v>
          </cell>
          <cell r="EFW1" t="str">
            <v>y</v>
          </cell>
          <cell r="EFX1" t="str">
            <v>y</v>
          </cell>
          <cell r="EFY1" t="str">
            <v>y</v>
          </cell>
          <cell r="EFZ1" t="str">
            <v>y</v>
          </cell>
          <cell r="EGA1" t="str">
            <v>y</v>
          </cell>
          <cell r="EGB1" t="str">
            <v>y</v>
          </cell>
          <cell r="EGC1" t="str">
            <v>y</v>
          </cell>
          <cell r="EGD1" t="str">
            <v>y</v>
          </cell>
          <cell r="EGE1" t="str">
            <v>y</v>
          </cell>
          <cell r="EGF1" t="str">
            <v>y</v>
          </cell>
          <cell r="EGG1" t="str">
            <v>y</v>
          </cell>
          <cell r="EGH1" t="str">
            <v>y</v>
          </cell>
          <cell r="EGI1" t="str">
            <v>y</v>
          </cell>
          <cell r="EGJ1" t="str">
            <v>y</v>
          </cell>
          <cell r="EGK1" t="str">
            <v>y</v>
          </cell>
          <cell r="EGL1" t="str">
            <v>y</v>
          </cell>
          <cell r="EGM1" t="str">
            <v>y</v>
          </cell>
          <cell r="EGN1" t="str">
            <v>y</v>
          </cell>
          <cell r="EGO1" t="str">
            <v>y</v>
          </cell>
          <cell r="EGP1" t="str">
            <v>y</v>
          </cell>
          <cell r="EGQ1" t="str">
            <v>y</v>
          </cell>
          <cell r="EGR1" t="str">
            <v>y</v>
          </cell>
          <cell r="EGS1" t="str">
            <v>y</v>
          </cell>
          <cell r="EGT1" t="str">
            <v>y</v>
          </cell>
          <cell r="EGU1" t="str">
            <v>y</v>
          </cell>
          <cell r="EGV1" t="str">
            <v>y</v>
          </cell>
          <cell r="EGW1" t="str">
            <v>y</v>
          </cell>
          <cell r="EGX1" t="str">
            <v>y</v>
          </cell>
          <cell r="EGY1" t="str">
            <v>y</v>
          </cell>
          <cell r="EGZ1" t="str">
            <v>y</v>
          </cell>
          <cell r="EHA1" t="str">
            <v>y</v>
          </cell>
          <cell r="EHB1" t="str">
            <v>y</v>
          </cell>
          <cell r="EHC1" t="str">
            <v>y</v>
          </cell>
          <cell r="EHD1" t="str">
            <v>y</v>
          </cell>
          <cell r="EHE1" t="str">
            <v>y</v>
          </cell>
          <cell r="EHF1" t="str">
            <v>y</v>
          </cell>
          <cell r="EHG1" t="str">
            <v>y</v>
          </cell>
          <cell r="EHH1" t="str">
            <v>y</v>
          </cell>
          <cell r="EHI1" t="str">
            <v>y</v>
          </cell>
          <cell r="EHJ1" t="str">
            <v>y</v>
          </cell>
          <cell r="EHK1" t="str">
            <v>y</v>
          </cell>
          <cell r="EHL1" t="str">
            <v>y</v>
          </cell>
          <cell r="EHM1" t="str">
            <v>y</v>
          </cell>
          <cell r="EHN1" t="str">
            <v>y</v>
          </cell>
          <cell r="EHO1" t="str">
            <v>y</v>
          </cell>
          <cell r="EHP1" t="str">
            <v>y</v>
          </cell>
          <cell r="EHQ1" t="str">
            <v>y</v>
          </cell>
          <cell r="EHR1" t="str">
            <v>y</v>
          </cell>
          <cell r="EHS1" t="str">
            <v>y</v>
          </cell>
          <cell r="EHT1" t="str">
            <v>y</v>
          </cell>
          <cell r="EHU1" t="str">
            <v>y</v>
          </cell>
          <cell r="EHV1" t="str">
            <v>y</v>
          </cell>
          <cell r="EHW1" t="str">
            <v>y</v>
          </cell>
          <cell r="EHX1" t="str">
            <v>y</v>
          </cell>
          <cell r="EHY1" t="str">
            <v>y</v>
          </cell>
          <cell r="EHZ1" t="str">
            <v>y</v>
          </cell>
          <cell r="EIA1" t="str">
            <v>y</v>
          </cell>
          <cell r="EIB1" t="str">
            <v>y</v>
          </cell>
          <cell r="EIC1" t="str">
            <v>y</v>
          </cell>
          <cell r="EID1" t="str">
            <v>y</v>
          </cell>
          <cell r="EIE1" t="str">
            <v>y</v>
          </cell>
          <cell r="EIF1" t="str">
            <v>y</v>
          </cell>
          <cell r="EIG1" t="str">
            <v>y</v>
          </cell>
          <cell r="EIH1" t="str">
            <v>y</v>
          </cell>
          <cell r="EII1" t="str">
            <v>y</v>
          </cell>
          <cell r="EIJ1" t="str">
            <v>y</v>
          </cell>
          <cell r="EIK1" t="str">
            <v>y</v>
          </cell>
          <cell r="EIL1" t="str">
            <v>y</v>
          </cell>
          <cell r="EIM1" t="str">
            <v>y</v>
          </cell>
          <cell r="EIN1" t="str">
            <v>y</v>
          </cell>
          <cell r="EIO1" t="str">
            <v>y</v>
          </cell>
          <cell r="EIP1" t="str">
            <v>y</v>
          </cell>
          <cell r="EIQ1" t="str">
            <v>y</v>
          </cell>
          <cell r="EIR1" t="str">
            <v>y</v>
          </cell>
          <cell r="EIS1" t="str">
            <v>y</v>
          </cell>
          <cell r="EIT1" t="str">
            <v>y</v>
          </cell>
          <cell r="EIU1" t="str">
            <v>y</v>
          </cell>
          <cell r="EIV1" t="str">
            <v>y</v>
          </cell>
          <cell r="EIW1" t="str">
            <v>y</v>
          </cell>
          <cell r="EIX1" t="str">
            <v>y</v>
          </cell>
          <cell r="EIY1" t="str">
            <v>y</v>
          </cell>
          <cell r="EIZ1" t="str">
            <v>y</v>
          </cell>
          <cell r="EJA1" t="str">
            <v>y</v>
          </cell>
          <cell r="EJB1" t="str">
            <v>y</v>
          </cell>
          <cell r="EJC1" t="str">
            <v>y</v>
          </cell>
          <cell r="EJD1" t="str">
            <v>y</v>
          </cell>
          <cell r="EJE1" t="str">
            <v>y</v>
          </cell>
          <cell r="EJF1" t="str">
            <v>y</v>
          </cell>
          <cell r="EJG1" t="str">
            <v>y</v>
          </cell>
          <cell r="EJH1" t="str">
            <v>y</v>
          </cell>
          <cell r="EJI1" t="str">
            <v>y</v>
          </cell>
          <cell r="EJJ1" t="str">
            <v>y</v>
          </cell>
          <cell r="EJK1" t="str">
            <v>y</v>
          </cell>
          <cell r="EJL1" t="str">
            <v>y</v>
          </cell>
          <cell r="EJM1" t="str">
            <v>y</v>
          </cell>
          <cell r="EJN1" t="str">
            <v>y</v>
          </cell>
          <cell r="EJO1" t="str">
            <v>y</v>
          </cell>
          <cell r="EJP1" t="str">
            <v>y</v>
          </cell>
          <cell r="EJQ1" t="str">
            <v>y</v>
          </cell>
          <cell r="EJR1" t="str">
            <v>y</v>
          </cell>
          <cell r="EJS1" t="str">
            <v>y</v>
          </cell>
          <cell r="EJT1" t="str">
            <v>y</v>
          </cell>
          <cell r="EJU1" t="str">
            <v>y</v>
          </cell>
          <cell r="EJV1" t="str">
            <v>y</v>
          </cell>
          <cell r="EJW1" t="str">
            <v>y</v>
          </cell>
          <cell r="EJX1" t="str">
            <v>y</v>
          </cell>
          <cell r="EJY1" t="str">
            <v>y</v>
          </cell>
          <cell r="EJZ1" t="str">
            <v>y</v>
          </cell>
          <cell r="EKA1" t="str">
            <v>y</v>
          </cell>
          <cell r="EKB1" t="str">
            <v>y</v>
          </cell>
          <cell r="EKC1" t="str">
            <v>y</v>
          </cell>
          <cell r="EKD1" t="str">
            <v>y</v>
          </cell>
          <cell r="EKE1" t="str">
            <v>y</v>
          </cell>
          <cell r="EKF1" t="str">
            <v>y</v>
          </cell>
          <cell r="EKG1" t="str">
            <v>y</v>
          </cell>
          <cell r="EKH1" t="str">
            <v>y</v>
          </cell>
          <cell r="EKI1" t="str">
            <v>y</v>
          </cell>
          <cell r="EKJ1" t="str">
            <v>y</v>
          </cell>
          <cell r="EKK1" t="str">
            <v>y</v>
          </cell>
          <cell r="EKL1" t="str">
            <v>y</v>
          </cell>
          <cell r="EKM1" t="str">
            <v>y</v>
          </cell>
          <cell r="EKN1" t="str">
            <v>y</v>
          </cell>
          <cell r="EKO1" t="str">
            <v>y</v>
          </cell>
          <cell r="EKP1" t="str">
            <v>y</v>
          </cell>
          <cell r="EKQ1" t="str">
            <v>y</v>
          </cell>
          <cell r="EKR1" t="str">
            <v>y</v>
          </cell>
          <cell r="EKS1" t="str">
            <v>y</v>
          </cell>
          <cell r="EKT1" t="str">
            <v>y</v>
          </cell>
          <cell r="EKU1" t="str">
            <v>y</v>
          </cell>
          <cell r="EKV1" t="str">
            <v>y</v>
          </cell>
          <cell r="EKW1" t="str">
            <v>y</v>
          </cell>
          <cell r="EKX1" t="str">
            <v>y</v>
          </cell>
          <cell r="EKY1" t="str">
            <v>y</v>
          </cell>
          <cell r="EKZ1" t="str">
            <v>y</v>
          </cell>
          <cell r="ELA1" t="str">
            <v>y</v>
          </cell>
          <cell r="ELB1" t="str">
            <v>y</v>
          </cell>
          <cell r="ELC1" t="str">
            <v>y</v>
          </cell>
          <cell r="ELD1" t="str">
            <v>y</v>
          </cell>
          <cell r="ELE1" t="str">
            <v>y</v>
          </cell>
          <cell r="ELF1" t="str">
            <v>y</v>
          </cell>
          <cell r="ELG1" t="str">
            <v>y</v>
          </cell>
          <cell r="ELH1" t="str">
            <v>y</v>
          </cell>
          <cell r="ELI1" t="str">
            <v>y</v>
          </cell>
          <cell r="ELJ1" t="str">
            <v>y</v>
          </cell>
          <cell r="ELK1" t="str">
            <v>y</v>
          </cell>
          <cell r="ELL1" t="str">
            <v>y</v>
          </cell>
          <cell r="ELM1" t="str">
            <v>y</v>
          </cell>
          <cell r="ELN1" t="str">
            <v>y</v>
          </cell>
          <cell r="ELO1" t="str">
            <v>y</v>
          </cell>
          <cell r="ELP1" t="str">
            <v>y</v>
          </cell>
          <cell r="ELQ1" t="str">
            <v>y</v>
          </cell>
          <cell r="ELR1" t="str">
            <v>y</v>
          </cell>
          <cell r="ELS1" t="str">
            <v>y</v>
          </cell>
          <cell r="ELT1" t="str">
            <v>y</v>
          </cell>
          <cell r="ELU1" t="str">
            <v>y</v>
          </cell>
          <cell r="ELV1" t="str">
            <v>y</v>
          </cell>
          <cell r="ELW1" t="str">
            <v>y</v>
          </cell>
          <cell r="ELX1" t="str">
            <v>y</v>
          </cell>
          <cell r="ELY1" t="str">
            <v>y</v>
          </cell>
          <cell r="ELZ1" t="str">
            <v>y</v>
          </cell>
          <cell r="EMA1" t="str">
            <v>y</v>
          </cell>
          <cell r="EMB1" t="str">
            <v>y</v>
          </cell>
          <cell r="EMC1" t="str">
            <v>y</v>
          </cell>
          <cell r="EMD1" t="str">
            <v>y</v>
          </cell>
          <cell r="EME1" t="str">
            <v>y</v>
          </cell>
          <cell r="EMF1" t="str">
            <v>y</v>
          </cell>
          <cell r="EMG1" t="str">
            <v>y</v>
          </cell>
          <cell r="EMH1" t="str">
            <v>y</v>
          </cell>
          <cell r="EMI1" t="str">
            <v>y</v>
          </cell>
          <cell r="EMJ1" t="str">
            <v>y</v>
          </cell>
          <cell r="EMK1" t="str">
            <v>y</v>
          </cell>
          <cell r="EML1" t="str">
            <v>y</v>
          </cell>
          <cell r="EMM1" t="str">
            <v>y</v>
          </cell>
          <cell r="EMN1" t="str">
            <v>y</v>
          </cell>
          <cell r="EMO1" t="str">
            <v>y</v>
          </cell>
          <cell r="EMP1" t="str">
            <v>y</v>
          </cell>
          <cell r="EMQ1" t="str">
            <v>y</v>
          </cell>
          <cell r="EMR1" t="str">
            <v>y</v>
          </cell>
          <cell r="EMS1" t="str">
            <v>y</v>
          </cell>
          <cell r="EMT1" t="str">
            <v>y</v>
          </cell>
          <cell r="EMU1" t="str">
            <v>y</v>
          </cell>
          <cell r="EMV1" t="str">
            <v>y</v>
          </cell>
          <cell r="EMW1" t="str">
            <v>y</v>
          </cell>
          <cell r="EMX1" t="str">
            <v>y</v>
          </cell>
          <cell r="EMY1" t="str">
            <v>y</v>
          </cell>
          <cell r="EMZ1" t="str">
            <v>y</v>
          </cell>
          <cell r="ENA1" t="str">
            <v>y</v>
          </cell>
          <cell r="ENB1" t="str">
            <v>y</v>
          </cell>
          <cell r="ENC1" t="str">
            <v>y</v>
          </cell>
          <cell r="END1" t="str">
            <v>y</v>
          </cell>
          <cell r="ENE1" t="str">
            <v>y</v>
          </cell>
          <cell r="ENF1" t="str">
            <v>y</v>
          </cell>
          <cell r="ENG1" t="str">
            <v>y</v>
          </cell>
          <cell r="ENH1" t="str">
            <v>y</v>
          </cell>
          <cell r="ENI1" t="str">
            <v>y</v>
          </cell>
          <cell r="ENJ1" t="str">
            <v>y</v>
          </cell>
          <cell r="ENK1" t="str">
            <v>y</v>
          </cell>
          <cell r="ENL1" t="str">
            <v>y</v>
          </cell>
          <cell r="ENM1" t="str">
            <v>y</v>
          </cell>
          <cell r="ENN1" t="str">
            <v>y</v>
          </cell>
          <cell r="ENO1" t="str">
            <v>y</v>
          </cell>
          <cell r="ENP1" t="str">
            <v>y</v>
          </cell>
          <cell r="ENQ1" t="str">
            <v>y</v>
          </cell>
          <cell r="ENR1" t="str">
            <v>y</v>
          </cell>
          <cell r="ENS1" t="str">
            <v>y</v>
          </cell>
          <cell r="ENT1" t="str">
            <v>y</v>
          </cell>
          <cell r="ENU1" t="str">
            <v>y</v>
          </cell>
          <cell r="ENV1" t="str">
            <v>y</v>
          </cell>
          <cell r="ENW1" t="str">
            <v>y</v>
          </cell>
          <cell r="ENX1" t="str">
            <v>y</v>
          </cell>
          <cell r="ENY1" t="str">
            <v>y</v>
          </cell>
          <cell r="ENZ1" t="str">
            <v>y</v>
          </cell>
          <cell r="EOA1" t="str">
            <v>y</v>
          </cell>
          <cell r="EOB1" t="str">
            <v>y</v>
          </cell>
          <cell r="EOC1" t="str">
            <v>y</v>
          </cell>
          <cell r="EOD1" t="str">
            <v>y</v>
          </cell>
          <cell r="EOE1" t="str">
            <v>y</v>
          </cell>
          <cell r="EOF1" t="str">
            <v>y</v>
          </cell>
          <cell r="EOG1" t="str">
            <v>y</v>
          </cell>
          <cell r="EOH1" t="str">
            <v>y</v>
          </cell>
          <cell r="EOI1" t="str">
            <v>y</v>
          </cell>
          <cell r="EOJ1" t="str">
            <v>y</v>
          </cell>
          <cell r="EOK1" t="str">
            <v>y</v>
          </cell>
          <cell r="EOL1" t="str">
            <v>y</v>
          </cell>
          <cell r="EOM1" t="str">
            <v>y</v>
          </cell>
          <cell r="EON1" t="str">
            <v>y</v>
          </cell>
          <cell r="EOO1" t="str">
            <v>y</v>
          </cell>
          <cell r="EOP1" t="str">
            <v>y</v>
          </cell>
          <cell r="EOQ1" t="str">
            <v>y</v>
          </cell>
          <cell r="EOR1" t="str">
            <v>y</v>
          </cell>
          <cell r="EOS1" t="str">
            <v>y</v>
          </cell>
          <cell r="EOT1" t="str">
            <v>y</v>
          </cell>
          <cell r="EOU1" t="str">
            <v>y</v>
          </cell>
          <cell r="EOV1" t="str">
            <v>y</v>
          </cell>
          <cell r="EOW1" t="str">
            <v>y</v>
          </cell>
          <cell r="EOX1" t="str">
            <v>y</v>
          </cell>
          <cell r="EOY1" t="str">
            <v>y</v>
          </cell>
          <cell r="EOZ1" t="str">
            <v>y</v>
          </cell>
          <cell r="EPA1" t="str">
            <v>y</v>
          </cell>
          <cell r="EPB1" t="str">
            <v>y</v>
          </cell>
          <cell r="EPC1" t="str">
            <v>y</v>
          </cell>
          <cell r="EPD1" t="str">
            <v>y</v>
          </cell>
          <cell r="EPE1" t="str">
            <v>y</v>
          </cell>
          <cell r="EPF1" t="str">
            <v>y</v>
          </cell>
          <cell r="EPG1" t="str">
            <v>y</v>
          </cell>
          <cell r="EPH1" t="str">
            <v>y</v>
          </cell>
          <cell r="EPI1" t="str">
            <v>y</v>
          </cell>
          <cell r="EPJ1" t="str">
            <v>y</v>
          </cell>
          <cell r="EPK1" t="str">
            <v>y</v>
          </cell>
          <cell r="EPL1" t="str">
            <v>y</v>
          </cell>
          <cell r="EPM1" t="str">
            <v>y</v>
          </cell>
          <cell r="EPN1" t="str">
            <v>y</v>
          </cell>
          <cell r="EPO1" t="str">
            <v>y</v>
          </cell>
          <cell r="EPP1" t="str">
            <v>y</v>
          </cell>
          <cell r="EPQ1" t="str">
            <v>y</v>
          </cell>
          <cell r="EPR1" t="str">
            <v>y</v>
          </cell>
          <cell r="EPS1" t="str">
            <v>y</v>
          </cell>
          <cell r="EPT1" t="str">
            <v>y</v>
          </cell>
          <cell r="EPU1" t="str">
            <v>y</v>
          </cell>
          <cell r="EPV1" t="str">
            <v>y</v>
          </cell>
          <cell r="EPW1" t="str">
            <v>y</v>
          </cell>
          <cell r="EPX1" t="str">
            <v>y</v>
          </cell>
          <cell r="EPY1" t="str">
            <v>y</v>
          </cell>
          <cell r="EPZ1" t="str">
            <v>y</v>
          </cell>
          <cell r="EQA1" t="str">
            <v>y</v>
          </cell>
          <cell r="EQB1" t="str">
            <v>y</v>
          </cell>
          <cell r="EQC1" t="str">
            <v>y</v>
          </cell>
          <cell r="EQD1" t="str">
            <v>y</v>
          </cell>
          <cell r="EQE1" t="str">
            <v>y</v>
          </cell>
          <cell r="EQF1" t="str">
            <v>y</v>
          </cell>
          <cell r="EQG1" t="str">
            <v>y</v>
          </cell>
          <cell r="EQH1" t="str">
            <v>y</v>
          </cell>
          <cell r="EQI1" t="str">
            <v>y</v>
          </cell>
          <cell r="EQJ1" t="str">
            <v>y</v>
          </cell>
          <cell r="EQK1" t="str">
            <v>y</v>
          </cell>
          <cell r="EQL1" t="str">
            <v>y</v>
          </cell>
          <cell r="EQM1" t="str">
            <v>y</v>
          </cell>
          <cell r="EQN1" t="str">
            <v>y</v>
          </cell>
          <cell r="EQO1" t="str">
            <v>y</v>
          </cell>
          <cell r="EQP1" t="str">
            <v>y</v>
          </cell>
          <cell r="EQQ1" t="str">
            <v>y</v>
          </cell>
          <cell r="EQR1" t="str">
            <v>y</v>
          </cell>
          <cell r="EQS1" t="str">
            <v>y</v>
          </cell>
          <cell r="EQT1" t="str">
            <v>y</v>
          </cell>
          <cell r="EQU1" t="str">
            <v>y</v>
          </cell>
          <cell r="EQV1" t="str">
            <v>y</v>
          </cell>
          <cell r="EQW1" t="str">
            <v>y</v>
          </cell>
          <cell r="EQX1" t="str">
            <v>y</v>
          </cell>
          <cell r="EQY1" t="str">
            <v>y</v>
          </cell>
          <cell r="EQZ1" t="str">
            <v>y</v>
          </cell>
          <cell r="ERA1" t="str">
            <v>y</v>
          </cell>
          <cell r="ERB1" t="str">
            <v>y</v>
          </cell>
          <cell r="ERC1" t="str">
            <v>y</v>
          </cell>
          <cell r="ERD1" t="str">
            <v>y</v>
          </cell>
          <cell r="ERE1" t="str">
            <v>y</v>
          </cell>
          <cell r="ERF1" t="str">
            <v>y</v>
          </cell>
          <cell r="ERG1" t="str">
            <v>y</v>
          </cell>
          <cell r="ERH1" t="str">
            <v>y</v>
          </cell>
          <cell r="ERI1" t="str">
            <v>y</v>
          </cell>
          <cell r="ERJ1" t="str">
            <v>y</v>
          </cell>
          <cell r="ERK1" t="str">
            <v>y</v>
          </cell>
          <cell r="ERL1" t="str">
            <v>y</v>
          </cell>
          <cell r="ERM1" t="str">
            <v>y</v>
          </cell>
          <cell r="ERN1" t="str">
            <v>y</v>
          </cell>
          <cell r="ERO1" t="str">
            <v>y</v>
          </cell>
          <cell r="ERP1" t="str">
            <v>y</v>
          </cell>
          <cell r="ERQ1" t="str">
            <v>y</v>
          </cell>
          <cell r="ERR1" t="str">
            <v>y</v>
          </cell>
          <cell r="ERS1" t="str">
            <v>y</v>
          </cell>
          <cell r="ERT1" t="str">
            <v>y</v>
          </cell>
          <cell r="ERU1" t="str">
            <v>y</v>
          </cell>
          <cell r="ERV1" t="str">
            <v>y</v>
          </cell>
          <cell r="ERW1" t="str">
            <v>y</v>
          </cell>
          <cell r="ERX1" t="str">
            <v>y</v>
          </cell>
          <cell r="ERY1" t="str">
            <v>y</v>
          </cell>
          <cell r="ERZ1" t="str">
            <v>y</v>
          </cell>
          <cell r="ESA1" t="str">
            <v>y</v>
          </cell>
          <cell r="ESB1" t="str">
            <v>y</v>
          </cell>
          <cell r="ESC1" t="str">
            <v>y</v>
          </cell>
          <cell r="ESD1" t="str">
            <v>y</v>
          </cell>
          <cell r="ESE1" t="str">
            <v>y</v>
          </cell>
          <cell r="ESF1" t="str">
            <v>y</v>
          </cell>
          <cell r="ESG1" t="str">
            <v>y</v>
          </cell>
          <cell r="ESH1" t="str">
            <v>y</v>
          </cell>
          <cell r="ESI1" t="str">
            <v>y</v>
          </cell>
          <cell r="ESJ1" t="str">
            <v>y</v>
          </cell>
          <cell r="ESK1" t="str">
            <v>y</v>
          </cell>
          <cell r="ESL1" t="str">
            <v>y</v>
          </cell>
          <cell r="ESM1" t="str">
            <v>y</v>
          </cell>
          <cell r="ESN1" t="str">
            <v>y</v>
          </cell>
          <cell r="ESO1" t="str">
            <v>y</v>
          </cell>
          <cell r="ESP1" t="str">
            <v>y</v>
          </cell>
          <cell r="ESQ1" t="str">
            <v>y</v>
          </cell>
          <cell r="ESR1" t="str">
            <v>y</v>
          </cell>
          <cell r="ESS1" t="str">
            <v>y</v>
          </cell>
          <cell r="EST1" t="str">
            <v>y</v>
          </cell>
          <cell r="ESU1" t="str">
            <v>y</v>
          </cell>
          <cell r="ESV1" t="str">
            <v>y</v>
          </cell>
          <cell r="ESW1" t="str">
            <v>y</v>
          </cell>
          <cell r="ESX1" t="str">
            <v>y</v>
          </cell>
          <cell r="ESY1" t="str">
            <v>y</v>
          </cell>
          <cell r="ESZ1" t="str">
            <v>y</v>
          </cell>
          <cell r="ETA1" t="str">
            <v>y</v>
          </cell>
          <cell r="ETB1" t="str">
            <v>y</v>
          </cell>
          <cell r="ETC1" t="str">
            <v>y</v>
          </cell>
          <cell r="ETD1" t="str">
            <v>y</v>
          </cell>
          <cell r="ETE1" t="str">
            <v>y</v>
          </cell>
          <cell r="ETF1" t="str">
            <v>y</v>
          </cell>
          <cell r="ETG1" t="str">
            <v>y</v>
          </cell>
          <cell r="ETH1" t="str">
            <v>y</v>
          </cell>
          <cell r="ETI1" t="str">
            <v>y</v>
          </cell>
          <cell r="ETJ1" t="str">
            <v>y</v>
          </cell>
          <cell r="ETK1" t="str">
            <v>y</v>
          </cell>
          <cell r="ETL1" t="str">
            <v>y</v>
          </cell>
          <cell r="ETM1" t="str">
            <v>y</v>
          </cell>
          <cell r="ETN1" t="str">
            <v>y</v>
          </cell>
          <cell r="ETO1" t="str">
            <v>y</v>
          </cell>
          <cell r="ETP1" t="str">
            <v>y</v>
          </cell>
          <cell r="ETQ1" t="str">
            <v>y</v>
          </cell>
          <cell r="ETR1" t="str">
            <v>y</v>
          </cell>
          <cell r="ETS1" t="str">
            <v>y</v>
          </cell>
          <cell r="ETT1" t="str">
            <v>y</v>
          </cell>
          <cell r="ETU1" t="str">
            <v>y</v>
          </cell>
          <cell r="ETV1" t="str">
            <v>y</v>
          </cell>
          <cell r="ETW1" t="str">
            <v>y</v>
          </cell>
          <cell r="ETX1" t="str">
            <v>y</v>
          </cell>
          <cell r="ETY1" t="str">
            <v>y</v>
          </cell>
          <cell r="ETZ1" t="str">
            <v>y</v>
          </cell>
          <cell r="EUA1" t="str">
            <v>y</v>
          </cell>
          <cell r="EUB1" t="str">
            <v>y</v>
          </cell>
          <cell r="EUC1" t="str">
            <v>y</v>
          </cell>
          <cell r="EUD1" t="str">
            <v>y</v>
          </cell>
          <cell r="EUE1" t="str">
            <v>y</v>
          </cell>
          <cell r="EUF1" t="str">
            <v>y</v>
          </cell>
          <cell r="EUG1" t="str">
            <v>y</v>
          </cell>
          <cell r="EUH1" t="str">
            <v>y</v>
          </cell>
          <cell r="EUI1" t="str">
            <v>y</v>
          </cell>
          <cell r="EUJ1" t="str">
            <v>y</v>
          </cell>
          <cell r="EUK1" t="str">
            <v>y</v>
          </cell>
          <cell r="EUL1" t="str">
            <v>y</v>
          </cell>
          <cell r="EUM1" t="str">
            <v>y</v>
          </cell>
          <cell r="EUN1" t="str">
            <v>y</v>
          </cell>
          <cell r="EUO1" t="str">
            <v>y</v>
          </cell>
          <cell r="EUP1" t="str">
            <v>y</v>
          </cell>
          <cell r="EUQ1" t="str">
            <v>y</v>
          </cell>
          <cell r="EUR1" t="str">
            <v>y</v>
          </cell>
          <cell r="EUS1" t="str">
            <v>y</v>
          </cell>
          <cell r="EUT1" t="str">
            <v>y</v>
          </cell>
          <cell r="EUU1" t="str">
            <v>y</v>
          </cell>
          <cell r="EUV1" t="str">
            <v>y</v>
          </cell>
          <cell r="EUW1" t="str">
            <v>y</v>
          </cell>
          <cell r="EUX1" t="str">
            <v>y</v>
          </cell>
          <cell r="EUY1" t="str">
            <v>y</v>
          </cell>
          <cell r="EUZ1" t="str">
            <v>y</v>
          </cell>
          <cell r="EVA1" t="str">
            <v>y</v>
          </cell>
          <cell r="EVB1" t="str">
            <v>y</v>
          </cell>
          <cell r="EVC1" t="str">
            <v>y</v>
          </cell>
          <cell r="EVD1" t="str">
            <v>y</v>
          </cell>
          <cell r="EVE1" t="str">
            <v>y</v>
          </cell>
          <cell r="EVF1" t="str">
            <v>y</v>
          </cell>
          <cell r="EVG1" t="str">
            <v>y</v>
          </cell>
          <cell r="EVH1" t="str">
            <v>y</v>
          </cell>
          <cell r="EVI1" t="str">
            <v>y</v>
          </cell>
          <cell r="EVJ1" t="str">
            <v>y</v>
          </cell>
          <cell r="EVK1" t="str">
            <v>y</v>
          </cell>
          <cell r="EVL1" t="str">
            <v>y</v>
          </cell>
          <cell r="EVM1" t="str">
            <v>y</v>
          </cell>
          <cell r="EVN1" t="str">
            <v>y</v>
          </cell>
          <cell r="EVO1" t="str">
            <v>y</v>
          </cell>
          <cell r="EVP1" t="str">
            <v>y</v>
          </cell>
          <cell r="EVQ1" t="str">
            <v>y</v>
          </cell>
          <cell r="EVR1" t="str">
            <v>y</v>
          </cell>
          <cell r="EVS1" t="str">
            <v>y</v>
          </cell>
          <cell r="EVT1" t="str">
            <v>y</v>
          </cell>
          <cell r="EVU1" t="str">
            <v>y</v>
          </cell>
          <cell r="EVV1" t="str">
            <v>y</v>
          </cell>
          <cell r="EVW1" t="str">
            <v>y</v>
          </cell>
          <cell r="EVX1" t="str">
            <v>y</v>
          </cell>
          <cell r="EVY1" t="str">
            <v>y</v>
          </cell>
          <cell r="EVZ1" t="str">
            <v>y</v>
          </cell>
          <cell r="EWA1" t="str">
            <v>y</v>
          </cell>
          <cell r="EWB1" t="str">
            <v>y</v>
          </cell>
          <cell r="EWC1" t="str">
            <v>y</v>
          </cell>
          <cell r="EWD1" t="str">
            <v>y</v>
          </cell>
          <cell r="EWE1" t="str">
            <v>y</v>
          </cell>
          <cell r="EWF1" t="str">
            <v>y</v>
          </cell>
          <cell r="EWG1" t="str">
            <v>y</v>
          </cell>
          <cell r="EWH1" t="str">
            <v>y</v>
          </cell>
          <cell r="EWI1" t="str">
            <v>y</v>
          </cell>
          <cell r="EWJ1" t="str">
            <v>y</v>
          </cell>
          <cell r="EWK1" t="str">
            <v>y</v>
          </cell>
          <cell r="EWL1" t="str">
            <v>y</v>
          </cell>
          <cell r="EWM1" t="str">
            <v>y</v>
          </cell>
          <cell r="EWN1" t="str">
            <v>y</v>
          </cell>
          <cell r="EWO1" t="str">
            <v>y</v>
          </cell>
          <cell r="EWP1" t="str">
            <v>y</v>
          </cell>
          <cell r="EWQ1" t="str">
            <v>y</v>
          </cell>
          <cell r="EWR1" t="str">
            <v>y</v>
          </cell>
          <cell r="EWS1" t="str">
            <v>y</v>
          </cell>
          <cell r="EWT1" t="str">
            <v>y</v>
          </cell>
          <cell r="EWU1" t="str">
            <v>y</v>
          </cell>
          <cell r="EWV1" t="str">
            <v>y</v>
          </cell>
          <cell r="EWW1" t="str">
            <v>y</v>
          </cell>
          <cell r="EWX1" t="str">
            <v>y</v>
          </cell>
          <cell r="EWY1" t="str">
            <v>y</v>
          </cell>
          <cell r="EWZ1" t="str">
            <v>y</v>
          </cell>
          <cell r="EXA1" t="str">
            <v>y</v>
          </cell>
          <cell r="EXB1" t="str">
            <v>y</v>
          </cell>
          <cell r="EXC1" t="str">
            <v>y</v>
          </cell>
          <cell r="EXD1" t="str">
            <v>y</v>
          </cell>
          <cell r="EXE1" t="str">
            <v>y</v>
          </cell>
          <cell r="EXF1" t="str">
            <v>y</v>
          </cell>
          <cell r="EXG1" t="str">
            <v>y</v>
          </cell>
          <cell r="EXH1" t="str">
            <v>y</v>
          </cell>
          <cell r="EXI1" t="str">
            <v>y</v>
          </cell>
          <cell r="EXJ1" t="str">
            <v>y</v>
          </cell>
          <cell r="EXK1" t="str">
            <v>y</v>
          </cell>
          <cell r="EXL1" t="str">
            <v>y</v>
          </cell>
          <cell r="EXM1" t="str">
            <v>y</v>
          </cell>
          <cell r="EXN1" t="str">
            <v>y</v>
          </cell>
          <cell r="EXO1" t="str">
            <v>y</v>
          </cell>
          <cell r="EXP1" t="str">
            <v>y</v>
          </cell>
          <cell r="EXQ1" t="str">
            <v>y</v>
          </cell>
          <cell r="EXR1" t="str">
            <v>y</v>
          </cell>
          <cell r="EXS1" t="str">
            <v>y</v>
          </cell>
          <cell r="EXT1" t="str">
            <v>y</v>
          </cell>
          <cell r="EXU1" t="str">
            <v>y</v>
          </cell>
          <cell r="EXV1" t="str">
            <v>y</v>
          </cell>
          <cell r="EXW1" t="str">
            <v>y</v>
          </cell>
          <cell r="EXX1" t="str">
            <v>y</v>
          </cell>
          <cell r="EXY1" t="str">
            <v>y</v>
          </cell>
          <cell r="EXZ1" t="str">
            <v>y</v>
          </cell>
          <cell r="EYA1" t="str">
            <v>y</v>
          </cell>
          <cell r="EYB1" t="str">
            <v>y</v>
          </cell>
          <cell r="EYC1" t="str">
            <v>y</v>
          </cell>
          <cell r="EYD1" t="str">
            <v>y</v>
          </cell>
          <cell r="EYE1" t="str">
            <v>y</v>
          </cell>
          <cell r="EYF1" t="str">
            <v>y</v>
          </cell>
          <cell r="EYG1" t="str">
            <v>y</v>
          </cell>
          <cell r="EYH1" t="str">
            <v>y</v>
          </cell>
          <cell r="EYI1" t="str">
            <v>y</v>
          </cell>
          <cell r="EYJ1" t="str">
            <v>y</v>
          </cell>
          <cell r="EYK1" t="str">
            <v>y</v>
          </cell>
          <cell r="EYL1" t="str">
            <v>y</v>
          </cell>
          <cell r="EYM1" t="str">
            <v>y</v>
          </cell>
          <cell r="EYN1" t="str">
            <v>y</v>
          </cell>
          <cell r="EYO1" t="str">
            <v>y</v>
          </cell>
          <cell r="EYP1" t="str">
            <v>y</v>
          </cell>
          <cell r="EYQ1" t="str">
            <v>y</v>
          </cell>
          <cell r="EYR1" t="str">
            <v>y</v>
          </cell>
          <cell r="EYS1" t="str">
            <v>y</v>
          </cell>
          <cell r="EYT1" t="str">
            <v>y</v>
          </cell>
          <cell r="EYU1" t="str">
            <v>y</v>
          </cell>
          <cell r="EYV1" t="str">
            <v>y</v>
          </cell>
          <cell r="EYW1" t="str">
            <v>y</v>
          </cell>
          <cell r="EYX1" t="str">
            <v>y</v>
          </cell>
          <cell r="EYY1" t="str">
            <v>y</v>
          </cell>
          <cell r="EYZ1" t="str">
            <v>y</v>
          </cell>
          <cell r="EZA1" t="str">
            <v>y</v>
          </cell>
          <cell r="EZB1" t="str">
            <v>y</v>
          </cell>
          <cell r="EZC1" t="str">
            <v>y</v>
          </cell>
          <cell r="EZD1" t="str">
            <v>y</v>
          </cell>
          <cell r="EZE1" t="str">
            <v>y</v>
          </cell>
          <cell r="EZF1" t="str">
            <v>y</v>
          </cell>
          <cell r="EZG1" t="str">
            <v>y</v>
          </cell>
          <cell r="EZH1" t="str">
            <v>y</v>
          </cell>
          <cell r="EZI1" t="str">
            <v>y</v>
          </cell>
          <cell r="EZJ1" t="str">
            <v>y</v>
          </cell>
          <cell r="EZK1" t="str">
            <v>y</v>
          </cell>
          <cell r="EZL1" t="str">
            <v>y</v>
          </cell>
          <cell r="EZM1" t="str">
            <v>y</v>
          </cell>
          <cell r="EZN1" t="str">
            <v>y</v>
          </cell>
          <cell r="EZO1" t="str">
            <v>y</v>
          </cell>
          <cell r="EZP1" t="str">
            <v>y</v>
          </cell>
          <cell r="EZQ1" t="str">
            <v>y</v>
          </cell>
          <cell r="EZR1" t="str">
            <v>y</v>
          </cell>
          <cell r="EZS1" t="str">
            <v>y</v>
          </cell>
          <cell r="EZT1" t="str">
            <v>y</v>
          </cell>
          <cell r="EZU1" t="str">
            <v>y</v>
          </cell>
          <cell r="EZV1" t="str">
            <v>y</v>
          </cell>
          <cell r="EZW1" t="str">
            <v>y</v>
          </cell>
          <cell r="EZX1" t="str">
            <v>y</v>
          </cell>
          <cell r="EZY1" t="str">
            <v>y</v>
          </cell>
          <cell r="EZZ1" t="str">
            <v>y</v>
          </cell>
          <cell r="FAA1" t="str">
            <v>y</v>
          </cell>
          <cell r="FAB1" t="str">
            <v>y</v>
          </cell>
          <cell r="FAC1" t="str">
            <v>y</v>
          </cell>
          <cell r="FAD1" t="str">
            <v>y</v>
          </cell>
          <cell r="FAE1" t="str">
            <v>y</v>
          </cell>
          <cell r="FAF1" t="str">
            <v>y</v>
          </cell>
          <cell r="FAG1" t="str">
            <v>y</v>
          </cell>
          <cell r="FAH1" t="str">
            <v>y</v>
          </cell>
          <cell r="FAI1" t="str">
            <v>y</v>
          </cell>
          <cell r="FAJ1" t="str">
            <v>y</v>
          </cell>
          <cell r="FAK1" t="str">
            <v>y</v>
          </cell>
          <cell r="FAL1" t="str">
            <v>y</v>
          </cell>
          <cell r="FAM1" t="str">
            <v>y</v>
          </cell>
          <cell r="FAN1" t="str">
            <v>y</v>
          </cell>
          <cell r="FAO1" t="str">
            <v>y</v>
          </cell>
          <cell r="FAP1" t="str">
            <v>y</v>
          </cell>
          <cell r="FAQ1" t="str">
            <v>y</v>
          </cell>
          <cell r="FAR1" t="str">
            <v>y</v>
          </cell>
          <cell r="FAS1" t="str">
            <v>y</v>
          </cell>
          <cell r="FAT1" t="str">
            <v>y</v>
          </cell>
          <cell r="FAU1" t="str">
            <v>y</v>
          </cell>
          <cell r="FAV1" t="str">
            <v>y</v>
          </cell>
          <cell r="FAW1" t="str">
            <v>y</v>
          </cell>
          <cell r="FAX1" t="str">
            <v>y</v>
          </cell>
          <cell r="FAY1" t="str">
            <v>y</v>
          </cell>
          <cell r="FAZ1" t="str">
            <v>y</v>
          </cell>
          <cell r="FBA1" t="str">
            <v>y</v>
          </cell>
          <cell r="FBB1" t="str">
            <v>y</v>
          </cell>
          <cell r="FBC1" t="str">
            <v>y</v>
          </cell>
          <cell r="FBD1" t="str">
            <v>y</v>
          </cell>
          <cell r="FBE1" t="str">
            <v>y</v>
          </cell>
          <cell r="FBF1" t="str">
            <v>y</v>
          </cell>
          <cell r="FBG1" t="str">
            <v>y</v>
          </cell>
          <cell r="FBH1" t="str">
            <v>y</v>
          </cell>
          <cell r="FBI1" t="str">
            <v>y</v>
          </cell>
          <cell r="FBJ1" t="str">
            <v>y</v>
          </cell>
          <cell r="FBK1" t="str">
            <v>y</v>
          </cell>
          <cell r="FBL1" t="str">
            <v>y</v>
          </cell>
          <cell r="FBM1" t="str">
            <v>y</v>
          </cell>
          <cell r="FBN1" t="str">
            <v>y</v>
          </cell>
          <cell r="FBO1" t="str">
            <v>y</v>
          </cell>
          <cell r="FBP1" t="str">
            <v>y</v>
          </cell>
          <cell r="FBQ1" t="str">
            <v>y</v>
          </cell>
          <cell r="FBR1" t="str">
            <v>y</v>
          </cell>
          <cell r="FBS1" t="str">
            <v>y</v>
          </cell>
          <cell r="FBT1" t="str">
            <v>y</v>
          </cell>
          <cell r="FBU1" t="str">
            <v>y</v>
          </cell>
          <cell r="FBV1" t="str">
            <v>y</v>
          </cell>
          <cell r="FBW1" t="str">
            <v>y</v>
          </cell>
          <cell r="FBX1" t="str">
            <v>y</v>
          </cell>
          <cell r="FBY1" t="str">
            <v>y</v>
          </cell>
          <cell r="FBZ1" t="str">
            <v>y</v>
          </cell>
          <cell r="FCA1" t="str">
            <v>y</v>
          </cell>
          <cell r="FCB1" t="str">
            <v>y</v>
          </cell>
          <cell r="FCC1" t="str">
            <v>y</v>
          </cell>
          <cell r="FCD1" t="str">
            <v>y</v>
          </cell>
          <cell r="FCE1" t="str">
            <v>y</v>
          </cell>
          <cell r="FCF1" t="str">
            <v>y</v>
          </cell>
          <cell r="FCG1" t="str">
            <v>y</v>
          </cell>
          <cell r="FCH1" t="str">
            <v>y</v>
          </cell>
          <cell r="FCI1" t="str">
            <v>y</v>
          </cell>
          <cell r="FCJ1" t="str">
            <v>y</v>
          </cell>
          <cell r="FCK1" t="str">
            <v>y</v>
          </cell>
          <cell r="FCL1" t="str">
            <v>y</v>
          </cell>
          <cell r="FCM1" t="str">
            <v>y</v>
          </cell>
          <cell r="FCN1" t="str">
            <v>y</v>
          </cell>
          <cell r="FCO1" t="str">
            <v>y</v>
          </cell>
          <cell r="FCP1" t="str">
            <v>y</v>
          </cell>
          <cell r="FCQ1" t="str">
            <v>y</v>
          </cell>
          <cell r="FCR1" t="str">
            <v>y</v>
          </cell>
          <cell r="FCS1" t="str">
            <v>y</v>
          </cell>
          <cell r="FCT1" t="str">
            <v>y</v>
          </cell>
          <cell r="FCU1" t="str">
            <v>y</v>
          </cell>
          <cell r="FCV1" t="str">
            <v>y</v>
          </cell>
          <cell r="FCW1" t="str">
            <v>y</v>
          </cell>
          <cell r="FCX1" t="str">
            <v>y</v>
          </cell>
          <cell r="FCY1" t="str">
            <v>y</v>
          </cell>
          <cell r="FCZ1" t="str">
            <v>y</v>
          </cell>
          <cell r="FDA1" t="str">
            <v>y</v>
          </cell>
          <cell r="FDB1" t="str">
            <v>y</v>
          </cell>
          <cell r="FDC1" t="str">
            <v>y</v>
          </cell>
          <cell r="FDD1" t="str">
            <v>y</v>
          </cell>
          <cell r="FDE1" t="str">
            <v>y</v>
          </cell>
          <cell r="FDF1" t="str">
            <v>y</v>
          </cell>
          <cell r="FDG1" t="str">
            <v>y</v>
          </cell>
          <cell r="FDH1" t="str">
            <v>y</v>
          </cell>
          <cell r="FDI1" t="str">
            <v>y</v>
          </cell>
          <cell r="FDJ1" t="str">
            <v>y</v>
          </cell>
          <cell r="FDK1" t="str">
            <v>y</v>
          </cell>
          <cell r="FDL1" t="str">
            <v>y</v>
          </cell>
          <cell r="FDM1" t="str">
            <v>y</v>
          </cell>
          <cell r="FDN1" t="str">
            <v>y</v>
          </cell>
          <cell r="FDO1" t="str">
            <v>y</v>
          </cell>
          <cell r="FDP1" t="str">
            <v>y</v>
          </cell>
          <cell r="FDQ1" t="str">
            <v>y</v>
          </cell>
          <cell r="FDR1" t="str">
            <v>y</v>
          </cell>
          <cell r="FDS1" t="str">
            <v>y</v>
          </cell>
          <cell r="FDT1" t="str">
            <v>y</v>
          </cell>
          <cell r="FDU1" t="str">
            <v>y</v>
          </cell>
          <cell r="FDV1" t="str">
            <v>y</v>
          </cell>
          <cell r="FDW1" t="str">
            <v>y</v>
          </cell>
          <cell r="FDX1" t="str">
            <v>y</v>
          </cell>
          <cell r="FDY1" t="str">
            <v>y</v>
          </cell>
          <cell r="FDZ1" t="str">
            <v>y</v>
          </cell>
          <cell r="FEA1" t="str">
            <v>y</v>
          </cell>
          <cell r="FEB1" t="str">
            <v>y</v>
          </cell>
          <cell r="FEC1" t="str">
            <v>y</v>
          </cell>
          <cell r="FED1" t="str">
            <v>y</v>
          </cell>
          <cell r="FEE1" t="str">
            <v>y</v>
          </cell>
          <cell r="FEF1" t="str">
            <v>y</v>
          </cell>
          <cell r="FEG1" t="str">
            <v>y</v>
          </cell>
          <cell r="FEH1" t="str">
            <v>y</v>
          </cell>
          <cell r="FEI1" t="str">
            <v>y</v>
          </cell>
          <cell r="FEJ1" t="str">
            <v>y</v>
          </cell>
          <cell r="FEK1" t="str">
            <v>y</v>
          </cell>
          <cell r="FEL1" t="str">
            <v>y</v>
          </cell>
          <cell r="FEM1" t="str">
            <v>y</v>
          </cell>
          <cell r="FEN1" t="str">
            <v>y</v>
          </cell>
          <cell r="FEO1" t="str">
            <v>y</v>
          </cell>
          <cell r="FEP1" t="str">
            <v>y</v>
          </cell>
          <cell r="FEQ1" t="str">
            <v>y</v>
          </cell>
          <cell r="FER1" t="str">
            <v>y</v>
          </cell>
          <cell r="FES1" t="str">
            <v>y</v>
          </cell>
          <cell r="FET1" t="str">
            <v>y</v>
          </cell>
          <cell r="FEU1" t="str">
            <v>y</v>
          </cell>
          <cell r="FEV1" t="str">
            <v>y</v>
          </cell>
          <cell r="FEW1" t="str">
            <v>y</v>
          </cell>
          <cell r="FEX1" t="str">
            <v>y</v>
          </cell>
          <cell r="FEY1" t="str">
            <v>y</v>
          </cell>
          <cell r="FEZ1" t="str">
            <v>y</v>
          </cell>
          <cell r="FFA1" t="str">
            <v>y</v>
          </cell>
          <cell r="FFB1" t="str">
            <v>y</v>
          </cell>
          <cell r="FFC1" t="str">
            <v>y</v>
          </cell>
          <cell r="FFD1" t="str">
            <v>y</v>
          </cell>
          <cell r="FFE1" t="str">
            <v>y</v>
          </cell>
          <cell r="FFF1" t="str">
            <v>y</v>
          </cell>
          <cell r="FFG1" t="str">
            <v>y</v>
          </cell>
          <cell r="FFH1" t="str">
            <v>y</v>
          </cell>
          <cell r="FFI1" t="str">
            <v>y</v>
          </cell>
          <cell r="FFJ1" t="str">
            <v>y</v>
          </cell>
          <cell r="FFK1" t="str">
            <v>y</v>
          </cell>
          <cell r="FFL1" t="str">
            <v>y</v>
          </cell>
          <cell r="FFM1" t="str">
            <v>y</v>
          </cell>
          <cell r="FFN1" t="str">
            <v>y</v>
          </cell>
          <cell r="FFO1" t="str">
            <v>y</v>
          </cell>
          <cell r="FFP1" t="str">
            <v>y</v>
          </cell>
          <cell r="FFQ1" t="str">
            <v>y</v>
          </cell>
          <cell r="FFR1" t="str">
            <v>y</v>
          </cell>
          <cell r="FFS1" t="str">
            <v>y</v>
          </cell>
          <cell r="FFT1" t="str">
            <v>y</v>
          </cell>
          <cell r="FFU1" t="str">
            <v>y</v>
          </cell>
          <cell r="FFV1" t="str">
            <v>y</v>
          </cell>
          <cell r="FFW1" t="str">
            <v>y</v>
          </cell>
          <cell r="FFX1" t="str">
            <v>y</v>
          </cell>
          <cell r="FFY1" t="str">
            <v>y</v>
          </cell>
          <cell r="FFZ1" t="str">
            <v>y</v>
          </cell>
          <cell r="FGA1" t="str">
            <v>y</v>
          </cell>
          <cell r="FGB1" t="str">
            <v>y</v>
          </cell>
          <cell r="FGC1" t="str">
            <v>y</v>
          </cell>
          <cell r="FGD1" t="str">
            <v>y</v>
          </cell>
          <cell r="FGE1" t="str">
            <v>y</v>
          </cell>
          <cell r="FGF1" t="str">
            <v>y</v>
          </cell>
          <cell r="FGG1" t="str">
            <v>y</v>
          </cell>
          <cell r="FGH1" t="str">
            <v>y</v>
          </cell>
          <cell r="FGI1" t="str">
            <v>y</v>
          </cell>
          <cell r="FGJ1" t="str">
            <v>y</v>
          </cell>
          <cell r="FGK1" t="str">
            <v>y</v>
          </cell>
          <cell r="FGL1" t="str">
            <v>y</v>
          </cell>
          <cell r="FGM1" t="str">
            <v>y</v>
          </cell>
          <cell r="FGN1" t="str">
            <v>y</v>
          </cell>
          <cell r="FGO1" t="str">
            <v>y</v>
          </cell>
          <cell r="FGP1" t="str">
            <v>y</v>
          </cell>
          <cell r="FGQ1" t="str">
            <v>y</v>
          </cell>
          <cell r="FGR1" t="str">
            <v>y</v>
          </cell>
          <cell r="FGS1" t="str">
            <v>y</v>
          </cell>
          <cell r="FGT1" t="str">
            <v>y</v>
          </cell>
          <cell r="FGU1" t="str">
            <v>y</v>
          </cell>
          <cell r="FGV1" t="str">
            <v>y</v>
          </cell>
          <cell r="FGW1" t="str">
            <v>y</v>
          </cell>
          <cell r="FGX1" t="str">
            <v>y</v>
          </cell>
          <cell r="FGY1" t="str">
            <v>y</v>
          </cell>
          <cell r="FGZ1" t="str">
            <v>y</v>
          </cell>
          <cell r="FHA1" t="str">
            <v>y</v>
          </cell>
          <cell r="FHB1" t="str">
            <v>y</v>
          </cell>
          <cell r="FHC1" t="str">
            <v>y</v>
          </cell>
          <cell r="FHD1" t="str">
            <v>y</v>
          </cell>
          <cell r="FHE1" t="str">
            <v>y</v>
          </cell>
          <cell r="FHF1" t="str">
            <v>y</v>
          </cell>
          <cell r="FHG1" t="str">
            <v>y</v>
          </cell>
          <cell r="FHH1" t="str">
            <v>y</v>
          </cell>
          <cell r="FHI1" t="str">
            <v>y</v>
          </cell>
          <cell r="FHJ1" t="str">
            <v>y</v>
          </cell>
          <cell r="FHK1" t="str">
            <v>y</v>
          </cell>
          <cell r="FHL1" t="str">
            <v>y</v>
          </cell>
          <cell r="FHM1" t="str">
            <v>y</v>
          </cell>
          <cell r="FHN1" t="str">
            <v>y</v>
          </cell>
          <cell r="FHO1" t="str">
            <v>y</v>
          </cell>
          <cell r="FHP1" t="str">
            <v>y</v>
          </cell>
          <cell r="FHQ1" t="str">
            <v>y</v>
          </cell>
          <cell r="FHR1" t="str">
            <v>y</v>
          </cell>
          <cell r="FHS1" t="str">
            <v>y</v>
          </cell>
          <cell r="FHT1" t="str">
            <v>y</v>
          </cell>
          <cell r="FHU1" t="str">
            <v>y</v>
          </cell>
          <cell r="FHV1" t="str">
            <v>y</v>
          </cell>
          <cell r="FHW1" t="str">
            <v>y</v>
          </cell>
          <cell r="FHX1" t="str">
            <v>y</v>
          </cell>
          <cell r="FHY1" t="str">
            <v>y</v>
          </cell>
          <cell r="FHZ1" t="str">
            <v>y</v>
          </cell>
          <cell r="FIA1" t="str">
            <v>y</v>
          </cell>
          <cell r="FIB1" t="str">
            <v>y</v>
          </cell>
          <cell r="FIC1" t="str">
            <v>y</v>
          </cell>
          <cell r="FID1" t="str">
            <v>y</v>
          </cell>
          <cell r="FIE1" t="str">
            <v>y</v>
          </cell>
          <cell r="FIF1" t="str">
            <v>y</v>
          </cell>
          <cell r="FIG1" t="str">
            <v>y</v>
          </cell>
          <cell r="FIH1" t="str">
            <v>y</v>
          </cell>
          <cell r="FII1" t="str">
            <v>y</v>
          </cell>
          <cell r="FIJ1" t="str">
            <v>y</v>
          </cell>
          <cell r="FIK1" t="str">
            <v>y</v>
          </cell>
          <cell r="FIL1" t="str">
            <v>y</v>
          </cell>
          <cell r="FIM1" t="str">
            <v>y</v>
          </cell>
          <cell r="FIN1" t="str">
            <v>y</v>
          </cell>
          <cell r="FIO1" t="str">
            <v>y</v>
          </cell>
          <cell r="FIP1" t="str">
            <v>y</v>
          </cell>
          <cell r="FIQ1" t="str">
            <v>y</v>
          </cell>
          <cell r="FIR1" t="str">
            <v>y</v>
          </cell>
          <cell r="FIS1" t="str">
            <v>y</v>
          </cell>
          <cell r="FIT1" t="str">
            <v>y</v>
          </cell>
          <cell r="FIU1" t="str">
            <v>y</v>
          </cell>
          <cell r="FIV1" t="str">
            <v>y</v>
          </cell>
          <cell r="FIW1" t="str">
            <v>y</v>
          </cell>
          <cell r="FIX1" t="str">
            <v>y</v>
          </cell>
          <cell r="FIY1" t="str">
            <v>y</v>
          </cell>
          <cell r="FIZ1" t="str">
            <v>y</v>
          </cell>
          <cell r="FJA1" t="str">
            <v>y</v>
          </cell>
          <cell r="FJB1" t="str">
            <v>y</v>
          </cell>
          <cell r="FJC1" t="str">
            <v>y</v>
          </cell>
          <cell r="FJD1" t="str">
            <v>y</v>
          </cell>
          <cell r="FJE1" t="str">
            <v>y</v>
          </cell>
          <cell r="FJF1" t="str">
            <v>y</v>
          </cell>
          <cell r="FJG1" t="str">
            <v>y</v>
          </cell>
          <cell r="FJH1" t="str">
            <v>y</v>
          </cell>
          <cell r="FJI1" t="str">
            <v>y</v>
          </cell>
          <cell r="FJJ1" t="str">
            <v>y</v>
          </cell>
          <cell r="FJK1" t="str">
            <v>y</v>
          </cell>
          <cell r="FJL1" t="str">
            <v>y</v>
          </cell>
          <cell r="FJM1" t="str">
            <v>y</v>
          </cell>
          <cell r="FJN1" t="str">
            <v>y</v>
          </cell>
          <cell r="FJO1" t="str">
            <v>y</v>
          </cell>
          <cell r="FJP1" t="str">
            <v>y</v>
          </cell>
          <cell r="FJQ1" t="str">
            <v>y</v>
          </cell>
          <cell r="FJR1" t="str">
            <v>y</v>
          </cell>
          <cell r="FJS1" t="str">
            <v>y</v>
          </cell>
          <cell r="FJT1" t="str">
            <v>y</v>
          </cell>
          <cell r="FJU1" t="str">
            <v>y</v>
          </cell>
          <cell r="FJV1" t="str">
            <v>y</v>
          </cell>
          <cell r="FJW1" t="str">
            <v>y</v>
          </cell>
          <cell r="FJX1" t="str">
            <v>y</v>
          </cell>
          <cell r="FJY1" t="str">
            <v>y</v>
          </cell>
          <cell r="FJZ1" t="str">
            <v>y</v>
          </cell>
          <cell r="FKA1" t="str">
            <v>y</v>
          </cell>
          <cell r="FKB1" t="str">
            <v>y</v>
          </cell>
          <cell r="FKC1" t="str">
            <v>y</v>
          </cell>
          <cell r="FKD1" t="str">
            <v>y</v>
          </cell>
          <cell r="FKE1" t="str">
            <v>y</v>
          </cell>
          <cell r="FKF1" t="str">
            <v>y</v>
          </cell>
          <cell r="FKG1" t="str">
            <v>y</v>
          </cell>
          <cell r="FKH1" t="str">
            <v>y</v>
          </cell>
          <cell r="FKI1" t="str">
            <v>y</v>
          </cell>
          <cell r="FKJ1" t="str">
            <v>y</v>
          </cell>
          <cell r="FKK1" t="str">
            <v>y</v>
          </cell>
          <cell r="FKL1" t="str">
            <v>y</v>
          </cell>
          <cell r="FKM1" t="str">
            <v>y</v>
          </cell>
          <cell r="FKN1" t="str">
            <v>y</v>
          </cell>
          <cell r="FKO1" t="str">
            <v>y</v>
          </cell>
          <cell r="FKP1" t="str">
            <v>y</v>
          </cell>
          <cell r="FKQ1" t="str">
            <v>y</v>
          </cell>
          <cell r="FKR1" t="str">
            <v>y</v>
          </cell>
          <cell r="FKS1" t="str">
            <v>y</v>
          </cell>
          <cell r="FKT1" t="str">
            <v>y</v>
          </cell>
          <cell r="FKU1" t="str">
            <v>y</v>
          </cell>
          <cell r="FKV1" t="str">
            <v>y</v>
          </cell>
          <cell r="FKW1" t="str">
            <v>y</v>
          </cell>
          <cell r="FKX1" t="str">
            <v>y</v>
          </cell>
          <cell r="FKY1" t="str">
            <v>y</v>
          </cell>
          <cell r="FKZ1" t="str">
            <v>y</v>
          </cell>
          <cell r="FLA1" t="str">
            <v>y</v>
          </cell>
          <cell r="FLB1" t="str">
            <v>y</v>
          </cell>
          <cell r="FLC1" t="str">
            <v>y</v>
          </cell>
          <cell r="FLD1" t="str">
            <v>y</v>
          </cell>
          <cell r="FLE1" t="str">
            <v>y</v>
          </cell>
          <cell r="FLF1" t="str">
            <v>y</v>
          </cell>
          <cell r="FLG1" t="str">
            <v>y</v>
          </cell>
          <cell r="FLH1" t="str">
            <v>y</v>
          </cell>
          <cell r="FLI1" t="str">
            <v>y</v>
          </cell>
          <cell r="FLJ1" t="str">
            <v>y</v>
          </cell>
          <cell r="FLK1" t="str">
            <v>y</v>
          </cell>
          <cell r="FLL1" t="str">
            <v>y</v>
          </cell>
          <cell r="FLM1" t="str">
            <v>y</v>
          </cell>
          <cell r="FLN1" t="str">
            <v>y</v>
          </cell>
          <cell r="FLO1" t="str">
            <v>y</v>
          </cell>
          <cell r="FLP1" t="str">
            <v>y</v>
          </cell>
          <cell r="FLQ1" t="str">
            <v>y</v>
          </cell>
          <cell r="FLR1" t="str">
            <v>y</v>
          </cell>
          <cell r="FLS1" t="str">
            <v>y</v>
          </cell>
          <cell r="FLT1" t="str">
            <v>y</v>
          </cell>
          <cell r="FLU1" t="str">
            <v>y</v>
          </cell>
          <cell r="FLV1" t="str">
            <v>y</v>
          </cell>
          <cell r="FLW1" t="str">
            <v>y</v>
          </cell>
          <cell r="FLX1" t="str">
            <v>y</v>
          </cell>
          <cell r="FLY1" t="str">
            <v>y</v>
          </cell>
          <cell r="FLZ1" t="str">
            <v>y</v>
          </cell>
          <cell r="FMA1" t="str">
            <v>y</v>
          </cell>
          <cell r="FMB1" t="str">
            <v>y</v>
          </cell>
          <cell r="FMC1" t="str">
            <v>y</v>
          </cell>
          <cell r="FMD1" t="str">
            <v>y</v>
          </cell>
          <cell r="FME1" t="str">
            <v>y</v>
          </cell>
          <cell r="FMF1" t="str">
            <v>y</v>
          </cell>
          <cell r="FMG1" t="str">
            <v>y</v>
          </cell>
          <cell r="FMH1" t="str">
            <v>y</v>
          </cell>
          <cell r="FMI1" t="str">
            <v>y</v>
          </cell>
          <cell r="FMJ1" t="str">
            <v>y</v>
          </cell>
          <cell r="FMK1" t="str">
            <v>y</v>
          </cell>
          <cell r="FML1" t="str">
            <v>y</v>
          </cell>
          <cell r="FMM1" t="str">
            <v>y</v>
          </cell>
          <cell r="FMN1" t="str">
            <v>y</v>
          </cell>
          <cell r="FMO1" t="str">
            <v>y</v>
          </cell>
          <cell r="FMP1" t="str">
            <v>y</v>
          </cell>
          <cell r="FMQ1" t="str">
            <v>y</v>
          </cell>
          <cell r="FMR1" t="str">
            <v>y</v>
          </cell>
          <cell r="FMS1" t="str">
            <v>y</v>
          </cell>
          <cell r="FMT1" t="str">
            <v>y</v>
          </cell>
          <cell r="FMU1" t="str">
            <v>y</v>
          </cell>
          <cell r="FMV1" t="str">
            <v>y</v>
          </cell>
          <cell r="FMW1" t="str">
            <v>y</v>
          </cell>
          <cell r="FMX1" t="str">
            <v>y</v>
          </cell>
          <cell r="FMY1" t="str">
            <v>y</v>
          </cell>
          <cell r="FMZ1" t="str">
            <v>y</v>
          </cell>
          <cell r="FNA1" t="str">
            <v>y</v>
          </cell>
          <cell r="FNB1" t="str">
            <v>y</v>
          </cell>
          <cell r="FNC1" t="str">
            <v>y</v>
          </cell>
          <cell r="FND1" t="str">
            <v>y</v>
          </cell>
          <cell r="FNE1" t="str">
            <v>y</v>
          </cell>
          <cell r="FNF1" t="str">
            <v>y</v>
          </cell>
          <cell r="FNG1" t="str">
            <v>y</v>
          </cell>
          <cell r="FNH1" t="str">
            <v>y</v>
          </cell>
          <cell r="FNI1" t="str">
            <v>y</v>
          </cell>
          <cell r="FNJ1" t="str">
            <v>y</v>
          </cell>
          <cell r="FNK1" t="str">
            <v>y</v>
          </cell>
          <cell r="FNL1" t="str">
            <v>y</v>
          </cell>
          <cell r="FNM1" t="str">
            <v>y</v>
          </cell>
          <cell r="FNN1" t="str">
            <v>y</v>
          </cell>
          <cell r="FNO1" t="str">
            <v>y</v>
          </cell>
          <cell r="FNP1" t="str">
            <v>y</v>
          </cell>
          <cell r="FNQ1" t="str">
            <v>y</v>
          </cell>
          <cell r="FNR1" t="str">
            <v>y</v>
          </cell>
          <cell r="FNS1" t="str">
            <v>y</v>
          </cell>
          <cell r="FNT1" t="str">
            <v>y</v>
          </cell>
          <cell r="FNU1" t="str">
            <v>y</v>
          </cell>
          <cell r="FNV1" t="str">
            <v>y</v>
          </cell>
          <cell r="FNW1" t="str">
            <v>y</v>
          </cell>
          <cell r="FNX1" t="str">
            <v>y</v>
          </cell>
          <cell r="FNY1" t="str">
            <v>y</v>
          </cell>
          <cell r="FNZ1" t="str">
            <v>y</v>
          </cell>
          <cell r="FOA1" t="str">
            <v>y</v>
          </cell>
          <cell r="FOB1" t="str">
            <v>y</v>
          </cell>
          <cell r="FOC1" t="str">
            <v>y</v>
          </cell>
          <cell r="FOD1" t="str">
            <v>y</v>
          </cell>
          <cell r="FOE1" t="str">
            <v>y</v>
          </cell>
          <cell r="FOF1" t="str">
            <v>y</v>
          </cell>
          <cell r="FOG1" t="str">
            <v>y</v>
          </cell>
          <cell r="FOH1" t="str">
            <v>y</v>
          </cell>
          <cell r="FOI1" t="str">
            <v>y</v>
          </cell>
          <cell r="FOJ1" t="str">
            <v>y</v>
          </cell>
          <cell r="FOK1" t="str">
            <v>y</v>
          </cell>
          <cell r="FOL1" t="str">
            <v>y</v>
          </cell>
          <cell r="FOM1" t="str">
            <v>y</v>
          </cell>
          <cell r="FON1" t="str">
            <v>y</v>
          </cell>
          <cell r="FOO1" t="str">
            <v>y</v>
          </cell>
          <cell r="FOP1" t="str">
            <v>y</v>
          </cell>
          <cell r="FOQ1" t="str">
            <v>y</v>
          </cell>
          <cell r="FOR1" t="str">
            <v>y</v>
          </cell>
          <cell r="FOS1" t="str">
            <v>y</v>
          </cell>
          <cell r="FOT1" t="str">
            <v>y</v>
          </cell>
          <cell r="FOU1" t="str">
            <v>y</v>
          </cell>
          <cell r="FOV1" t="str">
            <v>y</v>
          </cell>
          <cell r="FOW1" t="str">
            <v>y</v>
          </cell>
          <cell r="FOX1" t="str">
            <v>y</v>
          </cell>
          <cell r="FOY1" t="str">
            <v>y</v>
          </cell>
          <cell r="FOZ1" t="str">
            <v>y</v>
          </cell>
          <cell r="FPA1" t="str">
            <v>y</v>
          </cell>
          <cell r="FPB1" t="str">
            <v>y</v>
          </cell>
          <cell r="FPC1" t="str">
            <v>y</v>
          </cell>
          <cell r="FPD1" t="str">
            <v>y</v>
          </cell>
          <cell r="FPE1" t="str">
            <v>y</v>
          </cell>
          <cell r="FPF1" t="str">
            <v>y</v>
          </cell>
          <cell r="FPG1" t="str">
            <v>y</v>
          </cell>
          <cell r="FPH1" t="str">
            <v>y</v>
          </cell>
          <cell r="FPI1" t="str">
            <v>y</v>
          </cell>
          <cell r="FPJ1" t="str">
            <v>y</v>
          </cell>
          <cell r="FPK1" t="str">
            <v>y</v>
          </cell>
          <cell r="FPL1" t="str">
            <v>y</v>
          </cell>
          <cell r="FPM1" t="str">
            <v>y</v>
          </cell>
          <cell r="FPN1" t="str">
            <v>y</v>
          </cell>
          <cell r="FPO1" t="str">
            <v>y</v>
          </cell>
          <cell r="FPP1" t="str">
            <v>y</v>
          </cell>
          <cell r="FPQ1" t="str">
            <v>y</v>
          </cell>
          <cell r="FPR1" t="str">
            <v>y</v>
          </cell>
          <cell r="FPS1" t="str">
            <v>y</v>
          </cell>
          <cell r="FPT1" t="str">
            <v>y</v>
          </cell>
          <cell r="FPU1" t="str">
            <v>y</v>
          </cell>
          <cell r="FPV1" t="str">
            <v>y</v>
          </cell>
          <cell r="FPW1" t="str">
            <v>y</v>
          </cell>
          <cell r="FPX1" t="str">
            <v>y</v>
          </cell>
          <cell r="FPY1" t="str">
            <v>y</v>
          </cell>
          <cell r="FPZ1" t="str">
            <v>y</v>
          </cell>
          <cell r="FQA1" t="str">
            <v>y</v>
          </cell>
          <cell r="FQB1" t="str">
            <v>y</v>
          </cell>
          <cell r="FQC1" t="str">
            <v>y</v>
          </cell>
          <cell r="FQD1" t="str">
            <v>y</v>
          </cell>
          <cell r="FQE1" t="str">
            <v>y</v>
          </cell>
          <cell r="FQF1" t="str">
            <v>y</v>
          </cell>
          <cell r="FQG1" t="str">
            <v>y</v>
          </cell>
          <cell r="FQH1" t="str">
            <v>y</v>
          </cell>
          <cell r="FQI1" t="str">
            <v>y</v>
          </cell>
          <cell r="FQJ1" t="str">
            <v>y</v>
          </cell>
          <cell r="FQK1" t="str">
            <v>y</v>
          </cell>
          <cell r="FQL1" t="str">
            <v>y</v>
          </cell>
          <cell r="FQM1" t="str">
            <v>y</v>
          </cell>
          <cell r="FQN1" t="str">
            <v>y</v>
          </cell>
          <cell r="FQO1" t="str">
            <v>y</v>
          </cell>
          <cell r="FQP1" t="str">
            <v>y</v>
          </cell>
          <cell r="FQQ1" t="str">
            <v>y</v>
          </cell>
          <cell r="FQR1" t="str">
            <v>y</v>
          </cell>
          <cell r="FQS1" t="str">
            <v>y</v>
          </cell>
          <cell r="FQT1" t="str">
            <v>y</v>
          </cell>
          <cell r="FQU1" t="str">
            <v>y</v>
          </cell>
          <cell r="FQV1" t="str">
            <v>y</v>
          </cell>
          <cell r="FQW1" t="str">
            <v>y</v>
          </cell>
          <cell r="FQX1" t="str">
            <v>y</v>
          </cell>
          <cell r="FQY1" t="str">
            <v>y</v>
          </cell>
          <cell r="FQZ1" t="str">
            <v>y</v>
          </cell>
          <cell r="FRA1" t="str">
            <v>y</v>
          </cell>
          <cell r="FRB1" t="str">
            <v>y</v>
          </cell>
          <cell r="FRC1" t="str">
            <v>y</v>
          </cell>
          <cell r="FRD1" t="str">
            <v>y</v>
          </cell>
          <cell r="FRE1" t="str">
            <v>y</v>
          </cell>
          <cell r="FRF1" t="str">
            <v>y</v>
          </cell>
          <cell r="FRG1" t="str">
            <v>y</v>
          </cell>
          <cell r="FRH1" t="str">
            <v>y</v>
          </cell>
          <cell r="FRI1" t="str">
            <v>y</v>
          </cell>
          <cell r="FRJ1" t="str">
            <v>y</v>
          </cell>
          <cell r="FRK1" t="str">
            <v>y</v>
          </cell>
          <cell r="FRL1" t="str">
            <v>y</v>
          </cell>
          <cell r="FRM1" t="str">
            <v>y</v>
          </cell>
          <cell r="FRN1" t="str">
            <v>y</v>
          </cell>
          <cell r="FRO1" t="str">
            <v>y</v>
          </cell>
          <cell r="FRP1" t="str">
            <v>y</v>
          </cell>
          <cell r="FRQ1" t="str">
            <v>y</v>
          </cell>
          <cell r="FRR1" t="str">
            <v>y</v>
          </cell>
          <cell r="FRS1" t="str">
            <v>y</v>
          </cell>
          <cell r="FRT1" t="str">
            <v>y</v>
          </cell>
          <cell r="FRU1" t="str">
            <v>y</v>
          </cell>
          <cell r="FRV1" t="str">
            <v>y</v>
          </cell>
          <cell r="FRW1" t="str">
            <v>y</v>
          </cell>
          <cell r="FRX1" t="str">
            <v>y</v>
          </cell>
          <cell r="FRY1" t="str">
            <v>y</v>
          </cell>
          <cell r="FRZ1" t="str">
            <v>y</v>
          </cell>
          <cell r="FSA1" t="str">
            <v>y</v>
          </cell>
          <cell r="FSB1" t="str">
            <v>y</v>
          </cell>
          <cell r="FSC1" t="str">
            <v>y</v>
          </cell>
          <cell r="FSD1" t="str">
            <v>y</v>
          </cell>
          <cell r="FSE1" t="str">
            <v>y</v>
          </cell>
          <cell r="FSF1" t="str">
            <v>y</v>
          </cell>
          <cell r="FSG1" t="str">
            <v>y</v>
          </cell>
          <cell r="FSH1" t="str">
            <v>y</v>
          </cell>
          <cell r="FSI1" t="str">
            <v>y</v>
          </cell>
          <cell r="FSJ1" t="str">
            <v>y</v>
          </cell>
          <cell r="FSK1" t="str">
            <v>y</v>
          </cell>
          <cell r="FSL1" t="str">
            <v>y</v>
          </cell>
          <cell r="FSM1" t="str">
            <v>y</v>
          </cell>
          <cell r="FSN1" t="str">
            <v>y</v>
          </cell>
          <cell r="FSO1" t="str">
            <v>y</v>
          </cell>
          <cell r="FSP1" t="str">
            <v>y</v>
          </cell>
          <cell r="FSQ1" t="str">
            <v>y</v>
          </cell>
          <cell r="FSR1" t="str">
            <v>y</v>
          </cell>
          <cell r="FSS1" t="str">
            <v>y</v>
          </cell>
          <cell r="FST1" t="str">
            <v>y</v>
          </cell>
          <cell r="FSU1" t="str">
            <v>y</v>
          </cell>
          <cell r="FSV1" t="str">
            <v>y</v>
          </cell>
          <cell r="FSW1" t="str">
            <v>y</v>
          </cell>
          <cell r="FSX1" t="str">
            <v>y</v>
          </cell>
          <cell r="FSY1" t="str">
            <v>y</v>
          </cell>
          <cell r="FSZ1" t="str">
            <v>y</v>
          </cell>
          <cell r="FTA1" t="str">
            <v>y</v>
          </cell>
          <cell r="FTB1" t="str">
            <v>y</v>
          </cell>
          <cell r="FTC1" t="str">
            <v>y</v>
          </cell>
          <cell r="FTD1" t="str">
            <v>y</v>
          </cell>
          <cell r="FTE1" t="str">
            <v>y</v>
          </cell>
          <cell r="FTF1" t="str">
            <v>y</v>
          </cell>
          <cell r="FTG1" t="str">
            <v>y</v>
          </cell>
          <cell r="FTH1" t="str">
            <v>y</v>
          </cell>
          <cell r="FTI1" t="str">
            <v>y</v>
          </cell>
          <cell r="FTJ1" t="str">
            <v>y</v>
          </cell>
          <cell r="FTK1" t="str">
            <v>y</v>
          </cell>
          <cell r="FTL1" t="str">
            <v>y</v>
          </cell>
          <cell r="FTM1" t="str">
            <v>y</v>
          </cell>
          <cell r="FTN1" t="str">
            <v>y</v>
          </cell>
          <cell r="FTO1" t="str">
            <v>y</v>
          </cell>
          <cell r="FTP1" t="str">
            <v>y</v>
          </cell>
          <cell r="FTQ1" t="str">
            <v>y</v>
          </cell>
          <cell r="FTR1" t="str">
            <v>y</v>
          </cell>
          <cell r="FTS1" t="str">
            <v>y</v>
          </cell>
          <cell r="FTT1" t="str">
            <v>y</v>
          </cell>
          <cell r="FTU1" t="str">
            <v>y</v>
          </cell>
          <cell r="FTV1" t="str">
            <v>y</v>
          </cell>
          <cell r="FTW1" t="str">
            <v>y</v>
          </cell>
          <cell r="FTX1" t="str">
            <v>y</v>
          </cell>
          <cell r="FTY1" t="str">
            <v>y</v>
          </cell>
          <cell r="FTZ1" t="str">
            <v>y</v>
          </cell>
          <cell r="FUA1" t="str">
            <v>y</v>
          </cell>
          <cell r="FUB1" t="str">
            <v>y</v>
          </cell>
          <cell r="FUC1" t="str">
            <v>y</v>
          </cell>
          <cell r="FUD1" t="str">
            <v>y</v>
          </cell>
          <cell r="FUE1" t="str">
            <v>y</v>
          </cell>
          <cell r="FUF1" t="str">
            <v>y</v>
          </cell>
          <cell r="FUG1" t="str">
            <v>y</v>
          </cell>
          <cell r="FUH1" t="str">
            <v>y</v>
          </cell>
          <cell r="FUI1" t="str">
            <v>y</v>
          </cell>
          <cell r="FUJ1" t="str">
            <v>y</v>
          </cell>
          <cell r="FUK1" t="str">
            <v>y</v>
          </cell>
          <cell r="FUL1" t="str">
            <v>y</v>
          </cell>
          <cell r="FUM1" t="str">
            <v>y</v>
          </cell>
          <cell r="FUN1" t="str">
            <v>y</v>
          </cell>
          <cell r="FUO1" t="str">
            <v>y</v>
          </cell>
          <cell r="FUP1" t="str">
            <v>y</v>
          </cell>
          <cell r="FUQ1" t="str">
            <v>y</v>
          </cell>
          <cell r="FUR1" t="str">
            <v>y</v>
          </cell>
          <cell r="FUS1" t="str">
            <v>y</v>
          </cell>
          <cell r="FUT1" t="str">
            <v>y</v>
          </cell>
          <cell r="FUU1" t="str">
            <v>y</v>
          </cell>
          <cell r="FUV1" t="str">
            <v>y</v>
          </cell>
          <cell r="FUW1" t="str">
            <v>y</v>
          </cell>
          <cell r="FUX1" t="str">
            <v>y</v>
          </cell>
          <cell r="FUY1" t="str">
            <v>y</v>
          </cell>
          <cell r="FUZ1" t="str">
            <v>y</v>
          </cell>
          <cell r="FVA1" t="str">
            <v>y</v>
          </cell>
          <cell r="FVB1" t="str">
            <v>y</v>
          </cell>
          <cell r="FVC1" t="str">
            <v>y</v>
          </cell>
          <cell r="FVD1" t="str">
            <v>y</v>
          </cell>
          <cell r="FVE1" t="str">
            <v>y</v>
          </cell>
          <cell r="FVF1" t="str">
            <v>y</v>
          </cell>
          <cell r="FVG1" t="str">
            <v>y</v>
          </cell>
          <cell r="FVH1" t="str">
            <v>y</v>
          </cell>
          <cell r="FVI1" t="str">
            <v>y</v>
          </cell>
          <cell r="FVJ1" t="str">
            <v>y</v>
          </cell>
          <cell r="FVK1" t="str">
            <v>y</v>
          </cell>
          <cell r="FVL1" t="str">
            <v>y</v>
          </cell>
          <cell r="FVM1" t="str">
            <v>y</v>
          </cell>
          <cell r="FVN1" t="str">
            <v>y</v>
          </cell>
          <cell r="FVO1" t="str">
            <v>y</v>
          </cell>
          <cell r="FVP1" t="str">
            <v>y</v>
          </cell>
          <cell r="FVQ1" t="str">
            <v>y</v>
          </cell>
          <cell r="FVR1" t="str">
            <v>y</v>
          </cell>
          <cell r="FVS1" t="str">
            <v>y</v>
          </cell>
          <cell r="FVT1" t="str">
            <v>y</v>
          </cell>
          <cell r="FVU1" t="str">
            <v>y</v>
          </cell>
          <cell r="FVV1" t="str">
            <v>y</v>
          </cell>
          <cell r="FVW1" t="str">
            <v>y</v>
          </cell>
          <cell r="FVX1" t="str">
            <v>y</v>
          </cell>
          <cell r="FVY1" t="str">
            <v>y</v>
          </cell>
          <cell r="FVZ1" t="str">
            <v>y</v>
          </cell>
          <cell r="FWA1" t="str">
            <v>y</v>
          </cell>
          <cell r="FWB1" t="str">
            <v>y</v>
          </cell>
          <cell r="FWC1" t="str">
            <v>y</v>
          </cell>
          <cell r="FWD1" t="str">
            <v>y</v>
          </cell>
          <cell r="FWE1" t="str">
            <v>y</v>
          </cell>
          <cell r="FWF1" t="str">
            <v>y</v>
          </cell>
          <cell r="FWG1" t="str">
            <v>y</v>
          </cell>
          <cell r="FWH1" t="str">
            <v>y</v>
          </cell>
          <cell r="FWI1" t="str">
            <v>y</v>
          </cell>
          <cell r="FWJ1" t="str">
            <v>y</v>
          </cell>
          <cell r="FWK1" t="str">
            <v>y</v>
          </cell>
          <cell r="FWL1" t="str">
            <v>y</v>
          </cell>
          <cell r="FWM1" t="str">
            <v>y</v>
          </cell>
          <cell r="FWN1" t="str">
            <v>y</v>
          </cell>
          <cell r="FWO1" t="str">
            <v>y</v>
          </cell>
          <cell r="FWP1" t="str">
            <v>y</v>
          </cell>
          <cell r="FWQ1" t="str">
            <v>y</v>
          </cell>
          <cell r="FWR1" t="str">
            <v>y</v>
          </cell>
          <cell r="FWS1" t="str">
            <v>y</v>
          </cell>
          <cell r="FWT1" t="str">
            <v>y</v>
          </cell>
          <cell r="FWU1" t="str">
            <v>y</v>
          </cell>
          <cell r="FWV1" t="str">
            <v>y</v>
          </cell>
          <cell r="FWW1" t="str">
            <v>y</v>
          </cell>
          <cell r="FWX1" t="str">
            <v>y</v>
          </cell>
          <cell r="FWY1" t="str">
            <v>y</v>
          </cell>
          <cell r="FWZ1" t="str">
            <v>y</v>
          </cell>
          <cell r="FXA1" t="str">
            <v>y</v>
          </cell>
          <cell r="FXB1" t="str">
            <v>y</v>
          </cell>
          <cell r="FXC1" t="str">
            <v>y</v>
          </cell>
          <cell r="FXD1" t="str">
            <v>y</v>
          </cell>
          <cell r="FXE1" t="str">
            <v>y</v>
          </cell>
          <cell r="FXF1" t="str">
            <v>y</v>
          </cell>
          <cell r="FXG1" t="str">
            <v>y</v>
          </cell>
          <cell r="FXH1" t="str">
            <v>y</v>
          </cell>
          <cell r="FXI1" t="str">
            <v>y</v>
          </cell>
          <cell r="FXJ1" t="str">
            <v>y</v>
          </cell>
          <cell r="FXK1" t="str">
            <v>y</v>
          </cell>
          <cell r="FXL1" t="str">
            <v>y</v>
          </cell>
          <cell r="FXM1" t="str">
            <v>y</v>
          </cell>
          <cell r="FXN1" t="str">
            <v>y</v>
          </cell>
          <cell r="FXO1" t="str">
            <v>y</v>
          </cell>
          <cell r="FXP1" t="str">
            <v>y</v>
          </cell>
          <cell r="FXQ1" t="str">
            <v>y</v>
          </cell>
          <cell r="FXR1" t="str">
            <v>y</v>
          </cell>
          <cell r="FXS1" t="str">
            <v>y</v>
          </cell>
          <cell r="FXT1" t="str">
            <v>y</v>
          </cell>
          <cell r="FXU1" t="str">
            <v>y</v>
          </cell>
          <cell r="FXV1" t="str">
            <v>y</v>
          </cell>
          <cell r="FXW1" t="str">
            <v>y</v>
          </cell>
          <cell r="FXX1" t="str">
            <v>y</v>
          </cell>
          <cell r="FXY1" t="str">
            <v>y</v>
          </cell>
          <cell r="FXZ1" t="str">
            <v>y</v>
          </cell>
          <cell r="FYA1" t="str">
            <v>y</v>
          </cell>
          <cell r="FYB1" t="str">
            <v>y</v>
          </cell>
          <cell r="FYC1" t="str">
            <v>y</v>
          </cell>
          <cell r="FYD1" t="str">
            <v>y</v>
          </cell>
          <cell r="FYE1" t="str">
            <v>y</v>
          </cell>
          <cell r="FYF1" t="str">
            <v>y</v>
          </cell>
          <cell r="FYG1" t="str">
            <v>y</v>
          </cell>
          <cell r="FYH1" t="str">
            <v>y</v>
          </cell>
          <cell r="FYI1" t="str">
            <v>y</v>
          </cell>
          <cell r="FYJ1" t="str">
            <v>y</v>
          </cell>
          <cell r="FYK1" t="str">
            <v>y</v>
          </cell>
          <cell r="FYL1" t="str">
            <v>y</v>
          </cell>
          <cell r="FYM1" t="str">
            <v>y</v>
          </cell>
          <cell r="FYN1" t="str">
            <v>y</v>
          </cell>
          <cell r="FYO1" t="str">
            <v>y</v>
          </cell>
          <cell r="FYP1" t="str">
            <v>y</v>
          </cell>
          <cell r="FYQ1" t="str">
            <v>y</v>
          </cell>
          <cell r="FYR1" t="str">
            <v>y</v>
          </cell>
          <cell r="FYS1" t="str">
            <v>y</v>
          </cell>
          <cell r="FYT1" t="str">
            <v>y</v>
          </cell>
          <cell r="FYU1" t="str">
            <v>y</v>
          </cell>
          <cell r="FYV1" t="str">
            <v>y</v>
          </cell>
          <cell r="FYW1" t="str">
            <v>y</v>
          </cell>
          <cell r="FYX1" t="str">
            <v>y</v>
          </cell>
          <cell r="FYY1" t="str">
            <v>y</v>
          </cell>
          <cell r="FYZ1" t="str">
            <v>y</v>
          </cell>
          <cell r="FZA1" t="str">
            <v>y</v>
          </cell>
          <cell r="FZB1" t="str">
            <v>y</v>
          </cell>
          <cell r="FZC1" t="str">
            <v>y</v>
          </cell>
          <cell r="FZD1" t="str">
            <v>y</v>
          </cell>
          <cell r="FZE1" t="str">
            <v>y</v>
          </cell>
          <cell r="FZF1" t="str">
            <v>y</v>
          </cell>
          <cell r="FZG1" t="str">
            <v>y</v>
          </cell>
          <cell r="FZH1" t="str">
            <v>y</v>
          </cell>
          <cell r="FZI1" t="str">
            <v>y</v>
          </cell>
          <cell r="FZJ1" t="str">
            <v>y</v>
          </cell>
          <cell r="FZK1" t="str">
            <v>y</v>
          </cell>
          <cell r="FZL1" t="str">
            <v>y</v>
          </cell>
          <cell r="FZM1" t="str">
            <v>y</v>
          </cell>
          <cell r="FZN1" t="str">
            <v>y</v>
          </cell>
          <cell r="FZO1" t="str">
            <v>y</v>
          </cell>
          <cell r="FZP1" t="str">
            <v>y</v>
          </cell>
          <cell r="FZQ1" t="str">
            <v>y</v>
          </cell>
          <cell r="FZR1" t="str">
            <v>y</v>
          </cell>
          <cell r="FZS1" t="str">
            <v>y</v>
          </cell>
          <cell r="FZT1" t="str">
            <v>y</v>
          </cell>
          <cell r="FZU1" t="str">
            <v>y</v>
          </cell>
          <cell r="FZV1" t="str">
            <v>y</v>
          </cell>
          <cell r="FZW1" t="str">
            <v>y</v>
          </cell>
          <cell r="FZX1" t="str">
            <v>y</v>
          </cell>
          <cell r="FZY1" t="str">
            <v>y</v>
          </cell>
          <cell r="FZZ1" t="str">
            <v>y</v>
          </cell>
          <cell r="GAA1" t="str">
            <v>y</v>
          </cell>
          <cell r="GAB1" t="str">
            <v>y</v>
          </cell>
          <cell r="GAC1" t="str">
            <v>y</v>
          </cell>
          <cell r="GAD1" t="str">
            <v>y</v>
          </cell>
          <cell r="GAE1" t="str">
            <v>y</v>
          </cell>
          <cell r="GAF1" t="str">
            <v>y</v>
          </cell>
          <cell r="GAG1" t="str">
            <v>y</v>
          </cell>
          <cell r="GAH1" t="str">
            <v>y</v>
          </cell>
          <cell r="GAI1" t="str">
            <v>y</v>
          </cell>
          <cell r="GAJ1" t="str">
            <v>y</v>
          </cell>
          <cell r="GAK1" t="str">
            <v>y</v>
          </cell>
          <cell r="GAL1" t="str">
            <v>y</v>
          </cell>
          <cell r="GAM1" t="str">
            <v>y</v>
          </cell>
          <cell r="GAN1" t="str">
            <v>y</v>
          </cell>
          <cell r="GAO1" t="str">
            <v>y</v>
          </cell>
          <cell r="GAP1" t="str">
            <v>y</v>
          </cell>
          <cell r="GAQ1" t="str">
            <v>y</v>
          </cell>
          <cell r="GAR1" t="str">
            <v>y</v>
          </cell>
          <cell r="GAS1" t="str">
            <v>y</v>
          </cell>
          <cell r="GAT1" t="str">
            <v>y</v>
          </cell>
          <cell r="GAU1" t="str">
            <v>y</v>
          </cell>
          <cell r="GAV1" t="str">
            <v>y</v>
          </cell>
          <cell r="GAW1" t="str">
            <v>y</v>
          </cell>
          <cell r="GAX1" t="str">
            <v>y</v>
          </cell>
          <cell r="GAY1" t="str">
            <v>y</v>
          </cell>
          <cell r="GAZ1" t="str">
            <v>y</v>
          </cell>
          <cell r="GBA1" t="str">
            <v>y</v>
          </cell>
          <cell r="GBB1" t="str">
            <v>y</v>
          </cell>
          <cell r="GBC1" t="str">
            <v>y</v>
          </cell>
          <cell r="GBD1" t="str">
            <v>y</v>
          </cell>
          <cell r="GBE1" t="str">
            <v>y</v>
          </cell>
          <cell r="GBF1" t="str">
            <v>y</v>
          </cell>
          <cell r="GBG1" t="str">
            <v>y</v>
          </cell>
          <cell r="GBH1" t="str">
            <v>y</v>
          </cell>
          <cell r="GBI1" t="str">
            <v>y</v>
          </cell>
          <cell r="GBJ1" t="str">
            <v>y</v>
          </cell>
          <cell r="GBK1" t="str">
            <v>y</v>
          </cell>
          <cell r="GBL1" t="str">
            <v>y</v>
          </cell>
          <cell r="GBM1" t="str">
            <v>y</v>
          </cell>
          <cell r="GBN1" t="str">
            <v>y</v>
          </cell>
          <cell r="GBO1" t="str">
            <v>y</v>
          </cell>
          <cell r="GBP1" t="str">
            <v>y</v>
          </cell>
          <cell r="GBQ1" t="str">
            <v>y</v>
          </cell>
          <cell r="GBR1" t="str">
            <v>y</v>
          </cell>
          <cell r="GBS1" t="str">
            <v>y</v>
          </cell>
          <cell r="GBT1" t="str">
            <v>y</v>
          </cell>
          <cell r="GBU1" t="str">
            <v>y</v>
          </cell>
          <cell r="GBV1" t="str">
            <v>y</v>
          </cell>
          <cell r="GBW1" t="str">
            <v>y</v>
          </cell>
          <cell r="GBX1" t="str">
            <v>y</v>
          </cell>
          <cell r="GBY1" t="str">
            <v>y</v>
          </cell>
          <cell r="GBZ1" t="str">
            <v>y</v>
          </cell>
          <cell r="GCA1" t="str">
            <v>y</v>
          </cell>
          <cell r="GCB1" t="str">
            <v>y</v>
          </cell>
          <cell r="GCC1" t="str">
            <v>y</v>
          </cell>
          <cell r="GCD1" t="str">
            <v>y</v>
          </cell>
          <cell r="GCE1" t="str">
            <v>y</v>
          </cell>
          <cell r="GCF1" t="str">
            <v>y</v>
          </cell>
          <cell r="GCG1" t="str">
            <v>y</v>
          </cell>
          <cell r="GCH1" t="str">
            <v>y</v>
          </cell>
          <cell r="GCI1" t="str">
            <v>y</v>
          </cell>
          <cell r="GCJ1" t="str">
            <v>y</v>
          </cell>
          <cell r="GCK1" t="str">
            <v>y</v>
          </cell>
          <cell r="GCL1" t="str">
            <v>y</v>
          </cell>
          <cell r="GCM1" t="str">
            <v>y</v>
          </cell>
          <cell r="GCN1" t="str">
            <v>y</v>
          </cell>
          <cell r="GCO1" t="str">
            <v>y</v>
          </cell>
          <cell r="GCP1" t="str">
            <v>y</v>
          </cell>
          <cell r="GCQ1" t="str">
            <v>y</v>
          </cell>
          <cell r="GCR1" t="str">
            <v>y</v>
          </cell>
          <cell r="GCS1" t="str">
            <v>y</v>
          </cell>
          <cell r="GCT1" t="str">
            <v>y</v>
          </cell>
          <cell r="GCU1" t="str">
            <v>y</v>
          </cell>
          <cell r="GCV1" t="str">
            <v>y</v>
          </cell>
          <cell r="GCW1" t="str">
            <v>y</v>
          </cell>
          <cell r="GCX1" t="str">
            <v>y</v>
          </cell>
          <cell r="GCY1" t="str">
            <v>y</v>
          </cell>
          <cell r="GCZ1" t="str">
            <v>y</v>
          </cell>
          <cell r="GDA1" t="str">
            <v>y</v>
          </cell>
          <cell r="GDB1" t="str">
            <v>y</v>
          </cell>
          <cell r="GDC1" t="str">
            <v>y</v>
          </cell>
          <cell r="GDD1" t="str">
            <v>y</v>
          </cell>
          <cell r="GDE1" t="str">
            <v>y</v>
          </cell>
          <cell r="GDF1" t="str">
            <v>y</v>
          </cell>
          <cell r="GDG1" t="str">
            <v>y</v>
          </cell>
          <cell r="GDH1" t="str">
            <v>y</v>
          </cell>
          <cell r="GDI1" t="str">
            <v>y</v>
          </cell>
          <cell r="GDJ1" t="str">
            <v>y</v>
          </cell>
          <cell r="GDK1" t="str">
            <v>y</v>
          </cell>
          <cell r="GDL1" t="str">
            <v>y</v>
          </cell>
          <cell r="GDM1" t="str">
            <v>y</v>
          </cell>
          <cell r="GDN1" t="str">
            <v>y</v>
          </cell>
          <cell r="GDO1" t="str">
            <v>y</v>
          </cell>
          <cell r="GDP1" t="str">
            <v>y</v>
          </cell>
          <cell r="GDQ1" t="str">
            <v>y</v>
          </cell>
          <cell r="GDR1" t="str">
            <v>y</v>
          </cell>
          <cell r="GDS1" t="str">
            <v>y</v>
          </cell>
          <cell r="GDT1" t="str">
            <v>y</v>
          </cell>
          <cell r="GDU1" t="str">
            <v>y</v>
          </cell>
          <cell r="GDV1" t="str">
            <v>y</v>
          </cell>
          <cell r="GDW1" t="str">
            <v>y</v>
          </cell>
          <cell r="GDX1" t="str">
            <v>y</v>
          </cell>
          <cell r="GDY1" t="str">
            <v>y</v>
          </cell>
          <cell r="GDZ1" t="str">
            <v>y</v>
          </cell>
          <cell r="GEA1" t="str">
            <v>y</v>
          </cell>
          <cell r="GEB1" t="str">
            <v>y</v>
          </cell>
          <cell r="GEC1" t="str">
            <v>y</v>
          </cell>
          <cell r="GED1" t="str">
            <v>y</v>
          </cell>
          <cell r="GEE1" t="str">
            <v>y</v>
          </cell>
          <cell r="GEF1" t="str">
            <v>y</v>
          </cell>
          <cell r="GEG1" t="str">
            <v>y</v>
          </cell>
          <cell r="GEH1" t="str">
            <v>y</v>
          </cell>
          <cell r="GEI1" t="str">
            <v>y</v>
          </cell>
          <cell r="GEJ1" t="str">
            <v>y</v>
          </cell>
          <cell r="GEK1" t="str">
            <v>y</v>
          </cell>
          <cell r="GEL1" t="str">
            <v>y</v>
          </cell>
          <cell r="GEM1" t="str">
            <v>y</v>
          </cell>
          <cell r="GEN1" t="str">
            <v>y</v>
          </cell>
          <cell r="GEO1" t="str">
            <v>y</v>
          </cell>
          <cell r="GEP1" t="str">
            <v>y</v>
          </cell>
          <cell r="GEQ1" t="str">
            <v>y</v>
          </cell>
          <cell r="GER1" t="str">
            <v>y</v>
          </cell>
          <cell r="GES1" t="str">
            <v>y</v>
          </cell>
          <cell r="GET1" t="str">
            <v>y</v>
          </cell>
          <cell r="GEU1" t="str">
            <v>y</v>
          </cell>
          <cell r="GEV1" t="str">
            <v>y</v>
          </cell>
          <cell r="GEW1" t="str">
            <v>y</v>
          </cell>
          <cell r="GEX1" t="str">
            <v>y</v>
          </cell>
          <cell r="GEY1" t="str">
            <v>y</v>
          </cell>
          <cell r="GEZ1" t="str">
            <v>y</v>
          </cell>
          <cell r="GFA1" t="str">
            <v>y</v>
          </cell>
          <cell r="GFB1" t="str">
            <v>y</v>
          </cell>
          <cell r="GFC1" t="str">
            <v>y</v>
          </cell>
          <cell r="GFD1" t="str">
            <v>y</v>
          </cell>
          <cell r="GFE1" t="str">
            <v>y</v>
          </cell>
          <cell r="GFF1" t="str">
            <v>y</v>
          </cell>
          <cell r="GFG1" t="str">
            <v>y</v>
          </cell>
          <cell r="GFH1" t="str">
            <v>y</v>
          </cell>
          <cell r="GFI1" t="str">
            <v>y</v>
          </cell>
          <cell r="GFJ1" t="str">
            <v>y</v>
          </cell>
          <cell r="GFK1" t="str">
            <v>y</v>
          </cell>
          <cell r="GFL1" t="str">
            <v>y</v>
          </cell>
          <cell r="GFM1" t="str">
            <v>y</v>
          </cell>
          <cell r="GFN1" t="str">
            <v>y</v>
          </cell>
          <cell r="GFO1" t="str">
            <v>y</v>
          </cell>
          <cell r="GFP1" t="str">
            <v>y</v>
          </cell>
          <cell r="GFQ1" t="str">
            <v>y</v>
          </cell>
          <cell r="GFR1" t="str">
            <v>y</v>
          </cell>
          <cell r="GFS1" t="str">
            <v>y</v>
          </cell>
          <cell r="GFT1" t="str">
            <v>y</v>
          </cell>
          <cell r="GFU1" t="str">
            <v>y</v>
          </cell>
          <cell r="GFV1" t="str">
            <v>y</v>
          </cell>
          <cell r="GFW1" t="str">
            <v>y</v>
          </cell>
          <cell r="GFX1" t="str">
            <v>y</v>
          </cell>
          <cell r="GFY1" t="str">
            <v>y</v>
          </cell>
          <cell r="GFZ1" t="str">
            <v>y</v>
          </cell>
          <cell r="GGA1" t="str">
            <v>y</v>
          </cell>
          <cell r="GGB1" t="str">
            <v>y</v>
          </cell>
          <cell r="GGC1" t="str">
            <v>y</v>
          </cell>
          <cell r="GGD1" t="str">
            <v>y</v>
          </cell>
          <cell r="GGE1" t="str">
            <v>y</v>
          </cell>
          <cell r="GGF1" t="str">
            <v>y</v>
          </cell>
          <cell r="GGG1" t="str">
            <v>y</v>
          </cell>
          <cell r="GGH1" t="str">
            <v>y</v>
          </cell>
          <cell r="GGI1" t="str">
            <v>y</v>
          </cell>
          <cell r="GGJ1" t="str">
            <v>y</v>
          </cell>
          <cell r="GGK1" t="str">
            <v>y</v>
          </cell>
          <cell r="GGL1" t="str">
            <v>y</v>
          </cell>
          <cell r="GGM1" t="str">
            <v>y</v>
          </cell>
          <cell r="GGN1" t="str">
            <v>y</v>
          </cell>
          <cell r="GGO1" t="str">
            <v>y</v>
          </cell>
          <cell r="GGP1" t="str">
            <v>y</v>
          </cell>
          <cell r="GGQ1" t="str">
            <v>y</v>
          </cell>
          <cell r="GGR1" t="str">
            <v>y</v>
          </cell>
          <cell r="GGS1" t="str">
            <v>y</v>
          </cell>
          <cell r="GGT1" t="str">
            <v>y</v>
          </cell>
          <cell r="GGU1" t="str">
            <v>y</v>
          </cell>
          <cell r="GGV1" t="str">
            <v>y</v>
          </cell>
          <cell r="GGW1" t="str">
            <v>y</v>
          </cell>
          <cell r="GGX1" t="str">
            <v>y</v>
          </cell>
          <cell r="GGY1" t="str">
            <v>y</v>
          </cell>
          <cell r="GGZ1" t="str">
            <v>y</v>
          </cell>
          <cell r="GHA1" t="str">
            <v>y</v>
          </cell>
          <cell r="GHB1" t="str">
            <v>y</v>
          </cell>
          <cell r="GHC1" t="str">
            <v>y</v>
          </cell>
          <cell r="GHD1" t="str">
            <v>y</v>
          </cell>
          <cell r="GHE1" t="str">
            <v>y</v>
          </cell>
          <cell r="GHF1" t="str">
            <v>y</v>
          </cell>
          <cell r="GHG1" t="str">
            <v>y</v>
          </cell>
          <cell r="GHH1" t="str">
            <v>y</v>
          </cell>
          <cell r="GHI1" t="str">
            <v>y</v>
          </cell>
          <cell r="GHJ1" t="str">
            <v>y</v>
          </cell>
          <cell r="GHK1" t="str">
            <v>y</v>
          </cell>
          <cell r="GHL1" t="str">
            <v>y</v>
          </cell>
          <cell r="GHM1" t="str">
            <v>y</v>
          </cell>
          <cell r="GHN1" t="str">
            <v>y</v>
          </cell>
          <cell r="GHO1" t="str">
            <v>y</v>
          </cell>
          <cell r="GHP1" t="str">
            <v>y</v>
          </cell>
          <cell r="GHQ1" t="str">
            <v>y</v>
          </cell>
          <cell r="GHR1" t="str">
            <v>y</v>
          </cell>
          <cell r="GHS1" t="str">
            <v>y</v>
          </cell>
          <cell r="GHT1" t="str">
            <v>y</v>
          </cell>
          <cell r="GHU1" t="str">
            <v>y</v>
          </cell>
          <cell r="GHV1" t="str">
            <v>y</v>
          </cell>
          <cell r="GHW1" t="str">
            <v>y</v>
          </cell>
          <cell r="GHX1" t="str">
            <v>y</v>
          </cell>
          <cell r="GHY1" t="str">
            <v>y</v>
          </cell>
          <cell r="GHZ1" t="str">
            <v>y</v>
          </cell>
          <cell r="GIA1" t="str">
            <v>y</v>
          </cell>
          <cell r="GIB1" t="str">
            <v>y</v>
          </cell>
          <cell r="GIC1" t="str">
            <v>y</v>
          </cell>
          <cell r="GID1" t="str">
            <v>y</v>
          </cell>
          <cell r="GIE1" t="str">
            <v>y</v>
          </cell>
          <cell r="GIF1" t="str">
            <v>y</v>
          </cell>
          <cell r="GIG1" t="str">
            <v>y</v>
          </cell>
          <cell r="GIH1" t="str">
            <v>y</v>
          </cell>
          <cell r="GII1" t="str">
            <v>y</v>
          </cell>
          <cell r="GIJ1" t="str">
            <v>y</v>
          </cell>
          <cell r="GIK1" t="str">
            <v>y</v>
          </cell>
          <cell r="GIL1" t="str">
            <v>y</v>
          </cell>
          <cell r="GIM1" t="str">
            <v>y</v>
          </cell>
          <cell r="GIN1" t="str">
            <v>y</v>
          </cell>
          <cell r="GIO1" t="str">
            <v>y</v>
          </cell>
          <cell r="GIP1" t="str">
            <v>y</v>
          </cell>
          <cell r="GIQ1" t="str">
            <v>y</v>
          </cell>
          <cell r="GIR1" t="str">
            <v>y</v>
          </cell>
          <cell r="GIS1" t="str">
            <v>y</v>
          </cell>
          <cell r="GIT1" t="str">
            <v>y</v>
          </cell>
          <cell r="GIU1" t="str">
            <v>y</v>
          </cell>
          <cell r="GIV1" t="str">
            <v>y</v>
          </cell>
          <cell r="GIW1" t="str">
            <v>y</v>
          </cell>
          <cell r="GIX1" t="str">
            <v>y</v>
          </cell>
          <cell r="GIY1" t="str">
            <v>y</v>
          </cell>
          <cell r="GIZ1" t="str">
            <v>y</v>
          </cell>
          <cell r="GJA1" t="str">
            <v>y</v>
          </cell>
          <cell r="GJB1" t="str">
            <v>y</v>
          </cell>
          <cell r="GJC1" t="str">
            <v>y</v>
          </cell>
          <cell r="GJD1" t="str">
            <v>y</v>
          </cell>
          <cell r="GJE1" t="str">
            <v>y</v>
          </cell>
          <cell r="GJF1" t="str">
            <v>y</v>
          </cell>
          <cell r="GJG1" t="str">
            <v>y</v>
          </cell>
          <cell r="GJH1" t="str">
            <v>y</v>
          </cell>
          <cell r="GJI1" t="str">
            <v>y</v>
          </cell>
          <cell r="GJJ1" t="str">
            <v>y</v>
          </cell>
          <cell r="GJK1" t="str">
            <v>y</v>
          </cell>
          <cell r="GJL1" t="str">
            <v>y</v>
          </cell>
          <cell r="GJM1" t="str">
            <v>y</v>
          </cell>
          <cell r="GJN1" t="str">
            <v>y</v>
          </cell>
          <cell r="GJO1" t="str">
            <v>y</v>
          </cell>
          <cell r="GJP1" t="str">
            <v>y</v>
          </cell>
          <cell r="GJQ1" t="str">
            <v>y</v>
          </cell>
          <cell r="GJR1" t="str">
            <v>y</v>
          </cell>
          <cell r="GJS1" t="str">
            <v>y</v>
          </cell>
          <cell r="GJT1" t="str">
            <v>y</v>
          </cell>
          <cell r="GJU1" t="str">
            <v>y</v>
          </cell>
          <cell r="GJV1" t="str">
            <v>y</v>
          </cell>
          <cell r="GJW1" t="str">
            <v>y</v>
          </cell>
          <cell r="GJX1" t="str">
            <v>y</v>
          </cell>
          <cell r="GJY1" t="str">
            <v>y</v>
          </cell>
          <cell r="GJZ1" t="str">
            <v>y</v>
          </cell>
          <cell r="GKA1" t="str">
            <v>y</v>
          </cell>
          <cell r="GKB1" t="str">
            <v>y</v>
          </cell>
          <cell r="GKC1" t="str">
            <v>y</v>
          </cell>
          <cell r="GKD1" t="str">
            <v>y</v>
          </cell>
          <cell r="GKE1" t="str">
            <v>y</v>
          </cell>
          <cell r="GKF1" t="str">
            <v>y</v>
          </cell>
          <cell r="GKG1" t="str">
            <v>y</v>
          </cell>
          <cell r="GKH1" t="str">
            <v>y</v>
          </cell>
          <cell r="GKI1" t="str">
            <v>y</v>
          </cell>
          <cell r="GKJ1" t="str">
            <v>y</v>
          </cell>
          <cell r="GKK1" t="str">
            <v>y</v>
          </cell>
          <cell r="GKL1" t="str">
            <v>y</v>
          </cell>
          <cell r="GKM1" t="str">
            <v>y</v>
          </cell>
          <cell r="GKN1" t="str">
            <v>y</v>
          </cell>
          <cell r="GKO1" t="str">
            <v>y</v>
          </cell>
          <cell r="GKP1" t="str">
            <v>y</v>
          </cell>
          <cell r="GKQ1" t="str">
            <v>y</v>
          </cell>
          <cell r="GKR1" t="str">
            <v>y</v>
          </cell>
          <cell r="GKS1" t="str">
            <v>y</v>
          </cell>
          <cell r="GKT1" t="str">
            <v>y</v>
          </cell>
          <cell r="GKU1" t="str">
            <v>y</v>
          </cell>
          <cell r="GKV1" t="str">
            <v>y</v>
          </cell>
          <cell r="GKW1" t="str">
            <v>y</v>
          </cell>
          <cell r="GKX1" t="str">
            <v>y</v>
          </cell>
          <cell r="GKY1" t="str">
            <v>y</v>
          </cell>
          <cell r="GKZ1" t="str">
            <v>y</v>
          </cell>
          <cell r="GLA1" t="str">
            <v>y</v>
          </cell>
          <cell r="GLB1" t="str">
            <v>y</v>
          </cell>
          <cell r="GLC1" t="str">
            <v>y</v>
          </cell>
          <cell r="GLD1" t="str">
            <v>y</v>
          </cell>
          <cell r="GLE1" t="str">
            <v>y</v>
          </cell>
          <cell r="GLF1" t="str">
            <v>y</v>
          </cell>
          <cell r="GLG1" t="str">
            <v>y</v>
          </cell>
          <cell r="GLH1" t="str">
            <v>y</v>
          </cell>
          <cell r="GLI1" t="str">
            <v>y</v>
          </cell>
          <cell r="GLJ1" t="str">
            <v>y</v>
          </cell>
          <cell r="GLK1" t="str">
            <v>y</v>
          </cell>
          <cell r="GLL1" t="str">
            <v>y</v>
          </cell>
          <cell r="GLM1" t="str">
            <v>y</v>
          </cell>
          <cell r="GLN1" t="str">
            <v>y</v>
          </cell>
          <cell r="GLO1" t="str">
            <v>y</v>
          </cell>
          <cell r="GLP1" t="str">
            <v>y</v>
          </cell>
          <cell r="GLQ1" t="str">
            <v>y</v>
          </cell>
          <cell r="GLR1" t="str">
            <v>y</v>
          </cell>
          <cell r="GLS1" t="str">
            <v>y</v>
          </cell>
          <cell r="GLT1" t="str">
            <v>y</v>
          </cell>
          <cell r="GLU1" t="str">
            <v>y</v>
          </cell>
          <cell r="GLV1" t="str">
            <v>y</v>
          </cell>
          <cell r="GLW1" t="str">
            <v>y</v>
          </cell>
          <cell r="GLX1" t="str">
            <v>y</v>
          </cell>
          <cell r="GLY1" t="str">
            <v>y</v>
          </cell>
          <cell r="GLZ1" t="str">
            <v>y</v>
          </cell>
          <cell r="GMA1" t="str">
            <v>y</v>
          </cell>
          <cell r="GMB1" t="str">
            <v>y</v>
          </cell>
          <cell r="GMC1" t="str">
            <v>y</v>
          </cell>
          <cell r="GMD1" t="str">
            <v>y</v>
          </cell>
          <cell r="GME1" t="str">
            <v>y</v>
          </cell>
          <cell r="GMF1" t="str">
            <v>y</v>
          </cell>
          <cell r="GMG1" t="str">
            <v>y</v>
          </cell>
          <cell r="GMH1" t="str">
            <v>y</v>
          </cell>
          <cell r="GMI1" t="str">
            <v>y</v>
          </cell>
          <cell r="GMJ1" t="str">
            <v>y</v>
          </cell>
          <cell r="GMK1" t="str">
            <v>y</v>
          </cell>
          <cell r="GML1" t="str">
            <v>y</v>
          </cell>
          <cell r="GMM1" t="str">
            <v>y</v>
          </cell>
          <cell r="GMN1" t="str">
            <v>y</v>
          </cell>
          <cell r="GMO1" t="str">
            <v>y</v>
          </cell>
          <cell r="GMP1" t="str">
            <v>y</v>
          </cell>
          <cell r="GMQ1" t="str">
            <v>y</v>
          </cell>
          <cell r="GMR1" t="str">
            <v>y</v>
          </cell>
          <cell r="GMS1" t="str">
            <v>y</v>
          </cell>
          <cell r="GMT1" t="str">
            <v>y</v>
          </cell>
          <cell r="GMU1" t="str">
            <v>y</v>
          </cell>
          <cell r="GMV1" t="str">
            <v>y</v>
          </cell>
          <cell r="GMW1" t="str">
            <v>y</v>
          </cell>
          <cell r="GMX1" t="str">
            <v>y</v>
          </cell>
          <cell r="GMY1" t="str">
            <v>y</v>
          </cell>
          <cell r="GMZ1" t="str">
            <v>y</v>
          </cell>
          <cell r="GNA1" t="str">
            <v>y</v>
          </cell>
          <cell r="GNB1" t="str">
            <v>y</v>
          </cell>
          <cell r="GNC1" t="str">
            <v>y</v>
          </cell>
          <cell r="GND1" t="str">
            <v>y</v>
          </cell>
          <cell r="GNE1" t="str">
            <v>y</v>
          </cell>
          <cell r="GNF1" t="str">
            <v>y</v>
          </cell>
          <cell r="GNG1" t="str">
            <v>y</v>
          </cell>
          <cell r="GNH1" t="str">
            <v>y</v>
          </cell>
          <cell r="GNI1" t="str">
            <v>y</v>
          </cell>
          <cell r="GNJ1" t="str">
            <v>y</v>
          </cell>
          <cell r="GNK1" t="str">
            <v>y</v>
          </cell>
          <cell r="GNL1" t="str">
            <v>y</v>
          </cell>
          <cell r="GNM1" t="str">
            <v>y</v>
          </cell>
          <cell r="GNN1" t="str">
            <v>y</v>
          </cell>
          <cell r="GNO1" t="str">
            <v>y</v>
          </cell>
          <cell r="GNP1" t="str">
            <v>y</v>
          </cell>
          <cell r="GNQ1" t="str">
            <v>y</v>
          </cell>
          <cell r="GNR1" t="str">
            <v>y</v>
          </cell>
          <cell r="GNS1" t="str">
            <v>y</v>
          </cell>
          <cell r="GNT1" t="str">
            <v>y</v>
          </cell>
          <cell r="GNU1" t="str">
            <v>y</v>
          </cell>
          <cell r="GNV1" t="str">
            <v>y</v>
          </cell>
          <cell r="GNW1" t="str">
            <v>y</v>
          </cell>
          <cell r="GNX1" t="str">
            <v>y</v>
          </cell>
          <cell r="GNY1" t="str">
            <v>y</v>
          </cell>
          <cell r="GNZ1" t="str">
            <v>y</v>
          </cell>
          <cell r="GOA1" t="str">
            <v>y</v>
          </cell>
          <cell r="GOB1" t="str">
            <v>y</v>
          </cell>
          <cell r="GOC1" t="str">
            <v>y</v>
          </cell>
          <cell r="GOD1" t="str">
            <v>y</v>
          </cell>
          <cell r="GOE1" t="str">
            <v>y</v>
          </cell>
          <cell r="GOF1" t="str">
            <v>y</v>
          </cell>
          <cell r="GOG1" t="str">
            <v>y</v>
          </cell>
          <cell r="GOH1" t="str">
            <v>y</v>
          </cell>
          <cell r="GOI1" t="str">
            <v>y</v>
          </cell>
          <cell r="GOJ1" t="str">
            <v>y</v>
          </cell>
          <cell r="GOK1" t="str">
            <v>y</v>
          </cell>
          <cell r="GOL1" t="str">
            <v>y</v>
          </cell>
          <cell r="GOM1" t="str">
            <v>y</v>
          </cell>
          <cell r="GON1" t="str">
            <v>y</v>
          </cell>
          <cell r="GOO1" t="str">
            <v>y</v>
          </cell>
          <cell r="GOP1" t="str">
            <v>y</v>
          </cell>
          <cell r="GOQ1" t="str">
            <v>y</v>
          </cell>
          <cell r="GOR1" t="str">
            <v>y</v>
          </cell>
          <cell r="GOS1" t="str">
            <v>y</v>
          </cell>
          <cell r="GOT1" t="str">
            <v>y</v>
          </cell>
          <cell r="GOU1" t="str">
            <v>y</v>
          </cell>
          <cell r="GOV1" t="str">
            <v>y</v>
          </cell>
          <cell r="GOW1" t="str">
            <v>y</v>
          </cell>
          <cell r="GOX1" t="str">
            <v>y</v>
          </cell>
          <cell r="GOY1" t="str">
            <v>y</v>
          </cell>
          <cell r="GOZ1" t="str">
            <v>y</v>
          </cell>
          <cell r="GPA1" t="str">
            <v>y</v>
          </cell>
          <cell r="GPB1" t="str">
            <v>y</v>
          </cell>
          <cell r="GPC1" t="str">
            <v>y</v>
          </cell>
          <cell r="GPD1" t="str">
            <v>y</v>
          </cell>
          <cell r="GPE1" t="str">
            <v>y</v>
          </cell>
          <cell r="GPF1" t="str">
            <v>y</v>
          </cell>
          <cell r="GPG1" t="str">
            <v>y</v>
          </cell>
          <cell r="GPH1" t="str">
            <v>y</v>
          </cell>
          <cell r="GPI1" t="str">
            <v>y</v>
          </cell>
          <cell r="GPJ1" t="str">
            <v>y</v>
          </cell>
          <cell r="GPK1" t="str">
            <v>y</v>
          </cell>
          <cell r="GPL1" t="str">
            <v>y</v>
          </cell>
          <cell r="GPM1" t="str">
            <v>y</v>
          </cell>
          <cell r="GPN1" t="str">
            <v>y</v>
          </cell>
          <cell r="GPO1" t="str">
            <v>y</v>
          </cell>
          <cell r="GPP1" t="str">
            <v>y</v>
          </cell>
          <cell r="GPQ1" t="str">
            <v>y</v>
          </cell>
          <cell r="GPR1" t="str">
            <v>y</v>
          </cell>
          <cell r="GPS1" t="str">
            <v>y</v>
          </cell>
          <cell r="GPT1" t="str">
            <v>y</v>
          </cell>
          <cell r="GPU1" t="str">
            <v>y</v>
          </cell>
          <cell r="GPV1" t="str">
            <v>y</v>
          </cell>
          <cell r="GPW1" t="str">
            <v>y</v>
          </cell>
          <cell r="GPX1" t="str">
            <v>y</v>
          </cell>
          <cell r="GPY1" t="str">
            <v>y</v>
          </cell>
          <cell r="GPZ1" t="str">
            <v>y</v>
          </cell>
          <cell r="GQA1" t="str">
            <v>y</v>
          </cell>
          <cell r="GQB1" t="str">
            <v>y</v>
          </cell>
          <cell r="GQC1" t="str">
            <v>y</v>
          </cell>
          <cell r="GQD1" t="str">
            <v>y</v>
          </cell>
          <cell r="GQE1" t="str">
            <v>y</v>
          </cell>
          <cell r="GQF1" t="str">
            <v>y</v>
          </cell>
          <cell r="GQG1" t="str">
            <v>y</v>
          </cell>
          <cell r="GQH1" t="str">
            <v>y</v>
          </cell>
          <cell r="GQI1" t="str">
            <v>y</v>
          </cell>
          <cell r="GQJ1" t="str">
            <v>y</v>
          </cell>
          <cell r="GQK1" t="str">
            <v>y</v>
          </cell>
          <cell r="GQL1" t="str">
            <v>y</v>
          </cell>
          <cell r="GQM1" t="str">
            <v>y</v>
          </cell>
          <cell r="GQN1" t="str">
            <v>y</v>
          </cell>
          <cell r="GQO1" t="str">
            <v>y</v>
          </cell>
          <cell r="GQP1" t="str">
            <v>y</v>
          </cell>
          <cell r="GQQ1" t="str">
            <v>y</v>
          </cell>
          <cell r="GQR1" t="str">
            <v>y</v>
          </cell>
          <cell r="GQS1" t="str">
            <v>y</v>
          </cell>
          <cell r="GQT1" t="str">
            <v>y</v>
          </cell>
          <cell r="GQU1" t="str">
            <v>y</v>
          </cell>
          <cell r="GQV1" t="str">
            <v>y</v>
          </cell>
          <cell r="GQW1" t="str">
            <v>y</v>
          </cell>
          <cell r="GQX1" t="str">
            <v>y</v>
          </cell>
          <cell r="GQY1" t="str">
            <v>y</v>
          </cell>
          <cell r="GQZ1" t="str">
            <v>y</v>
          </cell>
          <cell r="GRA1" t="str">
            <v>y</v>
          </cell>
          <cell r="GRB1" t="str">
            <v>y</v>
          </cell>
          <cell r="GRC1" t="str">
            <v>y</v>
          </cell>
          <cell r="GRD1" t="str">
            <v>y</v>
          </cell>
          <cell r="GRE1" t="str">
            <v>y</v>
          </cell>
          <cell r="GRF1" t="str">
            <v>y</v>
          </cell>
          <cell r="GRG1" t="str">
            <v>y</v>
          </cell>
          <cell r="GRH1" t="str">
            <v>y</v>
          </cell>
          <cell r="GRI1" t="str">
            <v>y</v>
          </cell>
          <cell r="GRJ1" t="str">
            <v>y</v>
          </cell>
          <cell r="GRK1" t="str">
            <v>y</v>
          </cell>
          <cell r="GRL1" t="str">
            <v>y</v>
          </cell>
          <cell r="GRM1" t="str">
            <v>y</v>
          </cell>
          <cell r="GRN1" t="str">
            <v>y</v>
          </cell>
          <cell r="GRO1" t="str">
            <v>y</v>
          </cell>
          <cell r="GRP1" t="str">
            <v>y</v>
          </cell>
          <cell r="GRQ1" t="str">
            <v>y</v>
          </cell>
          <cell r="GRR1" t="str">
            <v>y</v>
          </cell>
          <cell r="GRS1" t="str">
            <v>y</v>
          </cell>
          <cell r="GRT1" t="str">
            <v>y</v>
          </cell>
          <cell r="GRU1" t="str">
            <v>y</v>
          </cell>
          <cell r="GRV1" t="str">
            <v>y</v>
          </cell>
          <cell r="GRW1" t="str">
            <v>y</v>
          </cell>
          <cell r="GRX1" t="str">
            <v>y</v>
          </cell>
          <cell r="GRY1" t="str">
            <v>y</v>
          </cell>
          <cell r="GRZ1" t="str">
            <v>y</v>
          </cell>
          <cell r="GSA1" t="str">
            <v>y</v>
          </cell>
          <cell r="GSB1" t="str">
            <v>y</v>
          </cell>
          <cell r="GSC1" t="str">
            <v>y</v>
          </cell>
          <cell r="GSD1" t="str">
            <v>y</v>
          </cell>
          <cell r="GSE1" t="str">
            <v>y</v>
          </cell>
          <cell r="GSF1" t="str">
            <v>y</v>
          </cell>
          <cell r="GSG1" t="str">
            <v>y</v>
          </cell>
          <cell r="GSH1" t="str">
            <v>y</v>
          </cell>
          <cell r="GSI1" t="str">
            <v>y</v>
          </cell>
          <cell r="GSJ1" t="str">
            <v>y</v>
          </cell>
          <cell r="GSK1" t="str">
            <v>y</v>
          </cell>
          <cell r="GSL1" t="str">
            <v>y</v>
          </cell>
          <cell r="GSM1" t="str">
            <v>y</v>
          </cell>
          <cell r="GSN1" t="str">
            <v>y</v>
          </cell>
          <cell r="GSO1" t="str">
            <v>y</v>
          </cell>
          <cell r="GSP1" t="str">
            <v>y</v>
          </cell>
          <cell r="GSQ1" t="str">
            <v>y</v>
          </cell>
          <cell r="GSR1" t="str">
            <v>y</v>
          </cell>
          <cell r="GSS1" t="str">
            <v>y</v>
          </cell>
          <cell r="GST1" t="str">
            <v>y</v>
          </cell>
          <cell r="GSU1" t="str">
            <v>y</v>
          </cell>
          <cell r="GSV1" t="str">
            <v>y</v>
          </cell>
          <cell r="GSW1" t="str">
            <v>y</v>
          </cell>
          <cell r="GSX1" t="str">
            <v>y</v>
          </cell>
          <cell r="GSY1" t="str">
            <v>y</v>
          </cell>
          <cell r="GSZ1" t="str">
            <v>y</v>
          </cell>
          <cell r="GTA1" t="str">
            <v>y</v>
          </cell>
          <cell r="GTB1" t="str">
            <v>y</v>
          </cell>
          <cell r="GTC1" t="str">
            <v>y</v>
          </cell>
          <cell r="GTD1" t="str">
            <v>y</v>
          </cell>
          <cell r="GTE1" t="str">
            <v>y</v>
          </cell>
          <cell r="GTF1" t="str">
            <v>y</v>
          </cell>
          <cell r="GTG1" t="str">
            <v>y</v>
          </cell>
          <cell r="GTH1" t="str">
            <v>y</v>
          </cell>
          <cell r="GTI1" t="str">
            <v>y</v>
          </cell>
          <cell r="GTJ1" t="str">
            <v>y</v>
          </cell>
          <cell r="GTK1" t="str">
            <v>y</v>
          </cell>
          <cell r="GTL1" t="str">
            <v>y</v>
          </cell>
          <cell r="GTM1" t="str">
            <v>y</v>
          </cell>
          <cell r="GTN1" t="str">
            <v>y</v>
          </cell>
          <cell r="GTO1" t="str">
            <v>y</v>
          </cell>
          <cell r="GTP1" t="str">
            <v>y</v>
          </cell>
          <cell r="GTQ1" t="str">
            <v>y</v>
          </cell>
          <cell r="GTR1" t="str">
            <v>y</v>
          </cell>
          <cell r="GTS1" t="str">
            <v>y</v>
          </cell>
          <cell r="GTT1" t="str">
            <v>y</v>
          </cell>
          <cell r="GTU1" t="str">
            <v>y</v>
          </cell>
          <cell r="GTV1" t="str">
            <v>y</v>
          </cell>
          <cell r="GTW1" t="str">
            <v>y</v>
          </cell>
          <cell r="GTX1" t="str">
            <v>y</v>
          </cell>
          <cell r="GTY1" t="str">
            <v>y</v>
          </cell>
          <cell r="GTZ1" t="str">
            <v>y</v>
          </cell>
          <cell r="GUA1" t="str">
            <v>y</v>
          </cell>
          <cell r="GUB1" t="str">
            <v>y</v>
          </cell>
          <cell r="GUC1" t="str">
            <v>y</v>
          </cell>
          <cell r="GUD1" t="str">
            <v>y</v>
          </cell>
          <cell r="GUE1" t="str">
            <v>y</v>
          </cell>
          <cell r="GUF1" t="str">
            <v>y</v>
          </cell>
          <cell r="GUG1" t="str">
            <v>y</v>
          </cell>
          <cell r="GUH1" t="str">
            <v>y</v>
          </cell>
          <cell r="GUI1" t="str">
            <v>y</v>
          </cell>
          <cell r="GUJ1" t="str">
            <v>y</v>
          </cell>
          <cell r="GUK1" t="str">
            <v>y</v>
          </cell>
          <cell r="GUL1" t="str">
            <v>y</v>
          </cell>
          <cell r="GUM1" t="str">
            <v>y</v>
          </cell>
          <cell r="GUN1" t="str">
            <v>y</v>
          </cell>
          <cell r="GUO1" t="str">
            <v>y</v>
          </cell>
          <cell r="GUP1" t="str">
            <v>y</v>
          </cell>
          <cell r="GUQ1" t="str">
            <v>y</v>
          </cell>
          <cell r="GUR1" t="str">
            <v>y</v>
          </cell>
          <cell r="GUS1" t="str">
            <v>y</v>
          </cell>
          <cell r="GUT1" t="str">
            <v>y</v>
          </cell>
          <cell r="GUU1" t="str">
            <v>y</v>
          </cell>
          <cell r="GUV1" t="str">
            <v>y</v>
          </cell>
          <cell r="GUW1" t="str">
            <v>y</v>
          </cell>
          <cell r="GUX1" t="str">
            <v>y</v>
          </cell>
          <cell r="GUY1" t="str">
            <v>y</v>
          </cell>
          <cell r="GUZ1" t="str">
            <v>y</v>
          </cell>
          <cell r="GVA1" t="str">
            <v>y</v>
          </cell>
          <cell r="GVB1" t="str">
            <v>y</v>
          </cell>
          <cell r="GVC1" t="str">
            <v>y</v>
          </cell>
          <cell r="GVD1" t="str">
            <v>y</v>
          </cell>
          <cell r="GVE1" t="str">
            <v>y</v>
          </cell>
          <cell r="GVF1" t="str">
            <v>y</v>
          </cell>
          <cell r="GVG1" t="str">
            <v>y</v>
          </cell>
          <cell r="GVH1" t="str">
            <v>y</v>
          </cell>
          <cell r="GVI1" t="str">
            <v>y</v>
          </cell>
          <cell r="GVJ1" t="str">
            <v>y</v>
          </cell>
          <cell r="GVK1" t="str">
            <v>y</v>
          </cell>
          <cell r="GVL1" t="str">
            <v>y</v>
          </cell>
          <cell r="GVM1" t="str">
            <v>y</v>
          </cell>
          <cell r="GVN1" t="str">
            <v>y</v>
          </cell>
          <cell r="GVO1" t="str">
            <v>y</v>
          </cell>
          <cell r="GVP1" t="str">
            <v>y</v>
          </cell>
          <cell r="GVQ1" t="str">
            <v>y</v>
          </cell>
          <cell r="GVR1" t="str">
            <v>y</v>
          </cell>
          <cell r="GVS1" t="str">
            <v>y</v>
          </cell>
          <cell r="GVT1" t="str">
            <v>y</v>
          </cell>
          <cell r="GVU1" t="str">
            <v>y</v>
          </cell>
          <cell r="GVV1" t="str">
            <v>y</v>
          </cell>
          <cell r="GVW1" t="str">
            <v>y</v>
          </cell>
          <cell r="GVX1" t="str">
            <v>y</v>
          </cell>
          <cell r="GVY1" t="str">
            <v>y</v>
          </cell>
          <cell r="GVZ1" t="str">
            <v>y</v>
          </cell>
          <cell r="GWA1" t="str">
            <v>y</v>
          </cell>
          <cell r="GWB1" t="str">
            <v>y</v>
          </cell>
          <cell r="GWC1" t="str">
            <v>y</v>
          </cell>
          <cell r="GWD1" t="str">
            <v>y</v>
          </cell>
          <cell r="GWE1" t="str">
            <v>y</v>
          </cell>
          <cell r="GWF1" t="str">
            <v>y</v>
          </cell>
          <cell r="GWG1" t="str">
            <v>y</v>
          </cell>
          <cell r="GWH1" t="str">
            <v>y</v>
          </cell>
          <cell r="GWI1" t="str">
            <v>y</v>
          </cell>
          <cell r="GWJ1" t="str">
            <v>y</v>
          </cell>
          <cell r="GWK1" t="str">
            <v>y</v>
          </cell>
          <cell r="GWL1" t="str">
            <v>y</v>
          </cell>
          <cell r="GWM1" t="str">
            <v>y</v>
          </cell>
          <cell r="GWN1" t="str">
            <v>y</v>
          </cell>
          <cell r="GWO1" t="str">
            <v>y</v>
          </cell>
          <cell r="GWP1" t="str">
            <v>y</v>
          </cell>
          <cell r="GWQ1" t="str">
            <v>y</v>
          </cell>
          <cell r="GWR1" t="str">
            <v>y</v>
          </cell>
          <cell r="GWS1" t="str">
            <v>y</v>
          </cell>
          <cell r="GWT1" t="str">
            <v>y</v>
          </cell>
          <cell r="GWU1" t="str">
            <v>y</v>
          </cell>
          <cell r="GWV1" t="str">
            <v>y</v>
          </cell>
          <cell r="GWW1" t="str">
            <v>y</v>
          </cell>
          <cell r="GWX1" t="str">
            <v>y</v>
          </cell>
          <cell r="GWY1" t="str">
            <v>y</v>
          </cell>
          <cell r="GWZ1" t="str">
            <v>y</v>
          </cell>
          <cell r="GXA1" t="str">
            <v>y</v>
          </cell>
          <cell r="GXB1" t="str">
            <v>y</v>
          </cell>
          <cell r="GXC1" t="str">
            <v>y</v>
          </cell>
          <cell r="GXD1" t="str">
            <v>y</v>
          </cell>
          <cell r="GXE1" t="str">
            <v>y</v>
          </cell>
          <cell r="GXF1" t="str">
            <v>y</v>
          </cell>
          <cell r="GXG1" t="str">
            <v>y</v>
          </cell>
          <cell r="GXH1" t="str">
            <v>y</v>
          </cell>
          <cell r="GXI1" t="str">
            <v>y</v>
          </cell>
          <cell r="GXJ1" t="str">
            <v>y</v>
          </cell>
          <cell r="GXK1" t="str">
            <v>y</v>
          </cell>
          <cell r="GXL1" t="str">
            <v>y</v>
          </cell>
          <cell r="GXM1" t="str">
            <v>y</v>
          </cell>
          <cell r="GXN1" t="str">
            <v>y</v>
          </cell>
          <cell r="GXO1" t="str">
            <v>y</v>
          </cell>
          <cell r="GXP1" t="str">
            <v>y</v>
          </cell>
          <cell r="GXQ1" t="str">
            <v>y</v>
          </cell>
          <cell r="GXR1" t="str">
            <v>y</v>
          </cell>
          <cell r="GXS1" t="str">
            <v>y</v>
          </cell>
          <cell r="GXT1" t="str">
            <v>y</v>
          </cell>
          <cell r="GXU1" t="str">
            <v>y</v>
          </cell>
          <cell r="GXV1" t="str">
            <v>y</v>
          </cell>
          <cell r="GXW1" t="str">
            <v>y</v>
          </cell>
          <cell r="GXX1" t="str">
            <v>y</v>
          </cell>
          <cell r="GXY1" t="str">
            <v>y</v>
          </cell>
          <cell r="GXZ1" t="str">
            <v>y</v>
          </cell>
          <cell r="GYA1" t="str">
            <v>y</v>
          </cell>
          <cell r="GYB1" t="str">
            <v>y</v>
          </cell>
          <cell r="GYC1" t="str">
            <v>y</v>
          </cell>
          <cell r="GYD1" t="str">
            <v>y</v>
          </cell>
          <cell r="GYE1" t="str">
            <v>y</v>
          </cell>
          <cell r="GYF1" t="str">
            <v>y</v>
          </cell>
          <cell r="GYG1" t="str">
            <v>y</v>
          </cell>
          <cell r="GYH1" t="str">
            <v>y</v>
          </cell>
          <cell r="GYI1" t="str">
            <v>y</v>
          </cell>
          <cell r="GYJ1" t="str">
            <v>y</v>
          </cell>
          <cell r="GYK1" t="str">
            <v>y</v>
          </cell>
          <cell r="GYL1" t="str">
            <v>y</v>
          </cell>
          <cell r="GYM1" t="str">
            <v>y</v>
          </cell>
          <cell r="GYN1" t="str">
            <v>y</v>
          </cell>
          <cell r="GYO1" t="str">
            <v>y</v>
          </cell>
          <cell r="GYP1" t="str">
            <v>y</v>
          </cell>
          <cell r="GYQ1" t="str">
            <v>y</v>
          </cell>
          <cell r="GYR1" t="str">
            <v>y</v>
          </cell>
          <cell r="GYS1" t="str">
            <v>y</v>
          </cell>
          <cell r="GYT1" t="str">
            <v>y</v>
          </cell>
          <cell r="GYU1" t="str">
            <v>y</v>
          </cell>
          <cell r="GYV1" t="str">
            <v>y</v>
          </cell>
          <cell r="GYW1" t="str">
            <v>y</v>
          </cell>
          <cell r="GYX1" t="str">
            <v>y</v>
          </cell>
          <cell r="GYY1" t="str">
            <v>y</v>
          </cell>
          <cell r="GYZ1" t="str">
            <v>y</v>
          </cell>
          <cell r="GZA1" t="str">
            <v>y</v>
          </cell>
          <cell r="GZB1" t="str">
            <v>y</v>
          </cell>
          <cell r="GZC1" t="str">
            <v>y</v>
          </cell>
          <cell r="GZD1" t="str">
            <v>y</v>
          </cell>
          <cell r="GZE1" t="str">
            <v>y</v>
          </cell>
          <cell r="GZF1" t="str">
            <v>y</v>
          </cell>
          <cell r="GZG1" t="str">
            <v>y</v>
          </cell>
          <cell r="GZH1" t="str">
            <v>y</v>
          </cell>
          <cell r="GZI1" t="str">
            <v>y</v>
          </cell>
          <cell r="GZJ1" t="str">
            <v>y</v>
          </cell>
          <cell r="GZK1" t="str">
            <v>y</v>
          </cell>
          <cell r="GZL1" t="str">
            <v>y</v>
          </cell>
          <cell r="GZM1" t="str">
            <v>y</v>
          </cell>
          <cell r="GZN1" t="str">
            <v>y</v>
          </cell>
          <cell r="GZO1" t="str">
            <v>y</v>
          </cell>
          <cell r="GZP1" t="str">
            <v>y</v>
          </cell>
          <cell r="GZQ1" t="str">
            <v>y</v>
          </cell>
          <cell r="GZR1" t="str">
            <v>y</v>
          </cell>
          <cell r="GZS1" t="str">
            <v>y</v>
          </cell>
          <cell r="GZT1" t="str">
            <v>y</v>
          </cell>
          <cell r="GZU1" t="str">
            <v>y</v>
          </cell>
          <cell r="GZV1" t="str">
            <v>y</v>
          </cell>
          <cell r="GZW1" t="str">
            <v>y</v>
          </cell>
          <cell r="GZX1" t="str">
            <v>y</v>
          </cell>
          <cell r="GZY1" t="str">
            <v>y</v>
          </cell>
          <cell r="GZZ1" t="str">
            <v>y</v>
          </cell>
          <cell r="HAA1" t="str">
            <v>y</v>
          </cell>
          <cell r="HAB1" t="str">
            <v>y</v>
          </cell>
          <cell r="HAC1" t="str">
            <v>y</v>
          </cell>
          <cell r="HAD1" t="str">
            <v>y</v>
          </cell>
          <cell r="HAE1" t="str">
            <v>y</v>
          </cell>
          <cell r="HAF1" t="str">
            <v>y</v>
          </cell>
          <cell r="HAG1" t="str">
            <v>y</v>
          </cell>
          <cell r="HAH1" t="str">
            <v>y</v>
          </cell>
          <cell r="HAI1" t="str">
            <v>y</v>
          </cell>
          <cell r="HAJ1" t="str">
            <v>y</v>
          </cell>
          <cell r="HAK1" t="str">
            <v>y</v>
          </cell>
          <cell r="HAL1" t="str">
            <v>y</v>
          </cell>
          <cell r="HAM1" t="str">
            <v>y</v>
          </cell>
          <cell r="HAN1" t="str">
            <v>y</v>
          </cell>
          <cell r="HAO1" t="str">
            <v>y</v>
          </cell>
          <cell r="HAP1" t="str">
            <v>y</v>
          </cell>
          <cell r="HAQ1" t="str">
            <v>y</v>
          </cell>
          <cell r="HAR1" t="str">
            <v>y</v>
          </cell>
          <cell r="HAS1" t="str">
            <v>y</v>
          </cell>
          <cell r="HAT1" t="str">
            <v>y</v>
          </cell>
          <cell r="HAU1" t="str">
            <v>y</v>
          </cell>
          <cell r="HAV1" t="str">
            <v>y</v>
          </cell>
          <cell r="HAW1" t="str">
            <v>y</v>
          </cell>
          <cell r="HAX1" t="str">
            <v>y</v>
          </cell>
          <cell r="HAY1" t="str">
            <v>y</v>
          </cell>
          <cell r="HAZ1" t="str">
            <v>y</v>
          </cell>
          <cell r="HBA1" t="str">
            <v>y</v>
          </cell>
          <cell r="HBB1" t="str">
            <v>y</v>
          </cell>
          <cell r="HBC1" t="str">
            <v>y</v>
          </cell>
          <cell r="HBD1" t="str">
            <v>y</v>
          </cell>
          <cell r="HBE1" t="str">
            <v>y</v>
          </cell>
          <cell r="HBF1" t="str">
            <v>y</v>
          </cell>
          <cell r="HBG1" t="str">
            <v>y</v>
          </cell>
          <cell r="HBH1" t="str">
            <v>y</v>
          </cell>
          <cell r="HBI1" t="str">
            <v>y</v>
          </cell>
          <cell r="HBJ1" t="str">
            <v>y</v>
          </cell>
          <cell r="HBK1" t="str">
            <v>y</v>
          </cell>
          <cell r="HBL1" t="str">
            <v>y</v>
          </cell>
          <cell r="HBM1" t="str">
            <v>y</v>
          </cell>
          <cell r="HBN1" t="str">
            <v>y</v>
          </cell>
          <cell r="HBO1" t="str">
            <v>y</v>
          </cell>
          <cell r="HBP1" t="str">
            <v>y</v>
          </cell>
          <cell r="HBQ1" t="str">
            <v>y</v>
          </cell>
          <cell r="HBR1" t="str">
            <v>y</v>
          </cell>
          <cell r="HBS1" t="str">
            <v>y</v>
          </cell>
          <cell r="HBT1" t="str">
            <v>y</v>
          </cell>
          <cell r="HBU1" t="str">
            <v>y</v>
          </cell>
          <cell r="HBV1" t="str">
            <v>y</v>
          </cell>
          <cell r="HBW1" t="str">
            <v>y</v>
          </cell>
          <cell r="HBX1" t="str">
            <v>y</v>
          </cell>
          <cell r="HBY1" t="str">
            <v>y</v>
          </cell>
          <cell r="HBZ1" t="str">
            <v>y</v>
          </cell>
          <cell r="HCA1" t="str">
            <v>y</v>
          </cell>
          <cell r="HCB1" t="str">
            <v>y</v>
          </cell>
          <cell r="HCC1" t="str">
            <v>y</v>
          </cell>
          <cell r="HCD1" t="str">
            <v>y</v>
          </cell>
          <cell r="HCE1" t="str">
            <v>y</v>
          </cell>
          <cell r="HCF1" t="str">
            <v>y</v>
          </cell>
          <cell r="HCG1" t="str">
            <v>y</v>
          </cell>
          <cell r="HCH1" t="str">
            <v>y</v>
          </cell>
          <cell r="HCI1" t="str">
            <v>y</v>
          </cell>
          <cell r="HCJ1" t="str">
            <v>y</v>
          </cell>
          <cell r="HCK1" t="str">
            <v>y</v>
          </cell>
          <cell r="HCL1" t="str">
            <v>y</v>
          </cell>
          <cell r="HCM1" t="str">
            <v>y</v>
          </cell>
          <cell r="HCN1" t="str">
            <v>y</v>
          </cell>
          <cell r="HCO1" t="str">
            <v>y</v>
          </cell>
          <cell r="HCP1" t="str">
            <v>y</v>
          </cell>
          <cell r="HCQ1" t="str">
            <v>y</v>
          </cell>
          <cell r="HCR1" t="str">
            <v>y</v>
          </cell>
          <cell r="HCS1" t="str">
            <v>y</v>
          </cell>
          <cell r="HCT1" t="str">
            <v>y</v>
          </cell>
          <cell r="HCU1" t="str">
            <v>y</v>
          </cell>
          <cell r="HCV1" t="str">
            <v>y</v>
          </cell>
          <cell r="HCW1" t="str">
            <v>y</v>
          </cell>
          <cell r="HCX1" t="str">
            <v>y</v>
          </cell>
          <cell r="HCY1" t="str">
            <v>y</v>
          </cell>
          <cell r="HCZ1" t="str">
            <v>y</v>
          </cell>
          <cell r="HDA1" t="str">
            <v>y</v>
          </cell>
          <cell r="HDB1" t="str">
            <v>y</v>
          </cell>
          <cell r="HDC1" t="str">
            <v>y</v>
          </cell>
          <cell r="HDD1" t="str">
            <v>y</v>
          </cell>
          <cell r="HDE1" t="str">
            <v>y</v>
          </cell>
          <cell r="HDF1" t="str">
            <v>y</v>
          </cell>
          <cell r="HDG1" t="str">
            <v>y</v>
          </cell>
          <cell r="HDH1" t="str">
            <v>y</v>
          </cell>
          <cell r="HDI1" t="str">
            <v>y</v>
          </cell>
          <cell r="HDJ1" t="str">
            <v>y</v>
          </cell>
          <cell r="HDK1" t="str">
            <v>y</v>
          </cell>
          <cell r="HDL1" t="str">
            <v>y</v>
          </cell>
          <cell r="HDM1" t="str">
            <v>y</v>
          </cell>
          <cell r="HDN1" t="str">
            <v>y</v>
          </cell>
          <cell r="HDO1" t="str">
            <v>y</v>
          </cell>
          <cell r="HDP1" t="str">
            <v>y</v>
          </cell>
          <cell r="HDQ1" t="str">
            <v>y</v>
          </cell>
          <cell r="HDR1" t="str">
            <v>y</v>
          </cell>
          <cell r="HDS1" t="str">
            <v>y</v>
          </cell>
          <cell r="HDT1" t="str">
            <v>y</v>
          </cell>
          <cell r="HDU1" t="str">
            <v>y</v>
          </cell>
          <cell r="HDV1" t="str">
            <v>y</v>
          </cell>
          <cell r="HDW1" t="str">
            <v>y</v>
          </cell>
          <cell r="HDX1" t="str">
            <v>y</v>
          </cell>
          <cell r="HDY1" t="str">
            <v>y</v>
          </cell>
          <cell r="HDZ1" t="str">
            <v>y</v>
          </cell>
          <cell r="HEA1" t="str">
            <v>y</v>
          </cell>
          <cell r="HEB1" t="str">
            <v>y</v>
          </cell>
          <cell r="HEC1" t="str">
            <v>y</v>
          </cell>
          <cell r="HED1" t="str">
            <v>y</v>
          </cell>
          <cell r="HEE1" t="str">
            <v>y</v>
          </cell>
          <cell r="HEF1" t="str">
            <v>y</v>
          </cell>
          <cell r="HEG1" t="str">
            <v>y</v>
          </cell>
          <cell r="HEH1" t="str">
            <v>y</v>
          </cell>
          <cell r="HEI1" t="str">
            <v>y</v>
          </cell>
          <cell r="HEJ1" t="str">
            <v>y</v>
          </cell>
          <cell r="HEK1" t="str">
            <v>y</v>
          </cell>
          <cell r="HEL1" t="str">
            <v>y</v>
          </cell>
          <cell r="HEM1" t="str">
            <v>y</v>
          </cell>
          <cell r="HEN1" t="str">
            <v>y</v>
          </cell>
          <cell r="HEO1" t="str">
            <v>y</v>
          </cell>
          <cell r="HEP1" t="str">
            <v>y</v>
          </cell>
          <cell r="HEQ1" t="str">
            <v>y</v>
          </cell>
          <cell r="HER1" t="str">
            <v>y</v>
          </cell>
          <cell r="HES1" t="str">
            <v>y</v>
          </cell>
          <cell r="HET1" t="str">
            <v>y</v>
          </cell>
          <cell r="HEU1" t="str">
            <v>y</v>
          </cell>
          <cell r="HEV1" t="str">
            <v>y</v>
          </cell>
          <cell r="HEW1" t="str">
            <v>y</v>
          </cell>
          <cell r="HEX1" t="str">
            <v>y</v>
          </cell>
          <cell r="HEY1" t="str">
            <v>y</v>
          </cell>
          <cell r="HEZ1" t="str">
            <v>y</v>
          </cell>
          <cell r="HFA1" t="str">
            <v>y</v>
          </cell>
          <cell r="HFB1" t="str">
            <v>y</v>
          </cell>
          <cell r="HFC1" t="str">
            <v>y</v>
          </cell>
          <cell r="HFD1" t="str">
            <v>y</v>
          </cell>
          <cell r="HFE1" t="str">
            <v>y</v>
          </cell>
          <cell r="HFF1" t="str">
            <v>y</v>
          </cell>
          <cell r="HFG1" t="str">
            <v>y</v>
          </cell>
          <cell r="HFH1" t="str">
            <v>y</v>
          </cell>
          <cell r="HFI1" t="str">
            <v>y</v>
          </cell>
          <cell r="HFJ1" t="str">
            <v>y</v>
          </cell>
          <cell r="HFK1" t="str">
            <v>y</v>
          </cell>
          <cell r="HFL1" t="str">
            <v>y</v>
          </cell>
          <cell r="HFM1" t="str">
            <v>y</v>
          </cell>
          <cell r="HFN1" t="str">
            <v>y</v>
          </cell>
          <cell r="HFO1" t="str">
            <v>y</v>
          </cell>
          <cell r="HFP1" t="str">
            <v>y</v>
          </cell>
          <cell r="HFQ1" t="str">
            <v>y</v>
          </cell>
          <cell r="HFR1" t="str">
            <v>y</v>
          </cell>
          <cell r="HFS1" t="str">
            <v>y</v>
          </cell>
          <cell r="HFT1" t="str">
            <v>y</v>
          </cell>
          <cell r="HFU1" t="str">
            <v>y</v>
          </cell>
          <cell r="HFV1" t="str">
            <v>y</v>
          </cell>
          <cell r="HFW1" t="str">
            <v>y</v>
          </cell>
          <cell r="HFX1" t="str">
            <v>y</v>
          </cell>
          <cell r="HFY1" t="str">
            <v>y</v>
          </cell>
          <cell r="HFZ1" t="str">
            <v>y</v>
          </cell>
          <cell r="HGA1" t="str">
            <v>y</v>
          </cell>
          <cell r="HGB1" t="str">
            <v>y</v>
          </cell>
          <cell r="HGC1" t="str">
            <v>y</v>
          </cell>
          <cell r="HGD1" t="str">
            <v>y</v>
          </cell>
          <cell r="HGE1" t="str">
            <v>y</v>
          </cell>
          <cell r="HGF1" t="str">
            <v>y</v>
          </cell>
          <cell r="HGG1" t="str">
            <v>y</v>
          </cell>
          <cell r="HGH1" t="str">
            <v>y</v>
          </cell>
          <cell r="HGI1" t="str">
            <v>y</v>
          </cell>
          <cell r="HGJ1" t="str">
            <v>y</v>
          </cell>
          <cell r="HGK1" t="str">
            <v>y</v>
          </cell>
          <cell r="HGL1" t="str">
            <v>y</v>
          </cell>
          <cell r="HGM1" t="str">
            <v>y</v>
          </cell>
          <cell r="HGN1" t="str">
            <v>y</v>
          </cell>
          <cell r="HGO1" t="str">
            <v>y</v>
          </cell>
          <cell r="HGP1" t="str">
            <v>y</v>
          </cell>
          <cell r="HGQ1" t="str">
            <v>y</v>
          </cell>
          <cell r="HGR1" t="str">
            <v>y</v>
          </cell>
          <cell r="HGS1" t="str">
            <v>y</v>
          </cell>
          <cell r="HGT1" t="str">
            <v>y</v>
          </cell>
          <cell r="HGU1" t="str">
            <v>y</v>
          </cell>
          <cell r="HGV1" t="str">
            <v>y</v>
          </cell>
          <cell r="HGW1" t="str">
            <v>y</v>
          </cell>
          <cell r="HGX1" t="str">
            <v>y</v>
          </cell>
          <cell r="HGY1" t="str">
            <v>y</v>
          </cell>
          <cell r="HGZ1" t="str">
            <v>y</v>
          </cell>
          <cell r="HHA1" t="str">
            <v>y</v>
          </cell>
          <cell r="HHB1" t="str">
            <v>y</v>
          </cell>
          <cell r="HHC1" t="str">
            <v>y</v>
          </cell>
          <cell r="HHD1" t="str">
            <v>y</v>
          </cell>
          <cell r="HHE1" t="str">
            <v>y</v>
          </cell>
          <cell r="HHF1" t="str">
            <v>y</v>
          </cell>
          <cell r="HHG1" t="str">
            <v>y</v>
          </cell>
          <cell r="HHH1" t="str">
            <v>y</v>
          </cell>
          <cell r="HHI1" t="str">
            <v>y</v>
          </cell>
          <cell r="HHJ1" t="str">
            <v>y</v>
          </cell>
          <cell r="HHK1" t="str">
            <v>y</v>
          </cell>
          <cell r="HHL1" t="str">
            <v>y</v>
          </cell>
          <cell r="HHM1" t="str">
            <v>y</v>
          </cell>
          <cell r="HHN1" t="str">
            <v>y</v>
          </cell>
          <cell r="HHO1" t="str">
            <v>y</v>
          </cell>
          <cell r="HHP1" t="str">
            <v>y</v>
          </cell>
          <cell r="HHQ1" t="str">
            <v>y</v>
          </cell>
          <cell r="HHR1" t="str">
            <v>y</v>
          </cell>
          <cell r="HHS1" t="str">
            <v>y</v>
          </cell>
          <cell r="HHT1" t="str">
            <v>y</v>
          </cell>
          <cell r="HHU1" t="str">
            <v>y</v>
          </cell>
          <cell r="HHV1" t="str">
            <v>y</v>
          </cell>
          <cell r="HHW1" t="str">
            <v>y</v>
          </cell>
          <cell r="HHX1" t="str">
            <v>y</v>
          </cell>
          <cell r="HHY1" t="str">
            <v>y</v>
          </cell>
          <cell r="HHZ1" t="str">
            <v>y</v>
          </cell>
          <cell r="HIA1" t="str">
            <v>y</v>
          </cell>
          <cell r="HIB1" t="str">
            <v>y</v>
          </cell>
          <cell r="HIC1" t="str">
            <v>y</v>
          </cell>
          <cell r="HID1" t="str">
            <v>y</v>
          </cell>
          <cell r="HIE1" t="str">
            <v>y</v>
          </cell>
          <cell r="HIF1" t="str">
            <v>y</v>
          </cell>
          <cell r="HIG1" t="str">
            <v>y</v>
          </cell>
          <cell r="HIH1" t="str">
            <v>y</v>
          </cell>
          <cell r="HII1" t="str">
            <v>y</v>
          </cell>
          <cell r="HIJ1" t="str">
            <v>y</v>
          </cell>
          <cell r="HIK1" t="str">
            <v>y</v>
          </cell>
          <cell r="HIL1" t="str">
            <v>y</v>
          </cell>
          <cell r="HIM1" t="str">
            <v>y</v>
          </cell>
          <cell r="HIN1" t="str">
            <v>y</v>
          </cell>
          <cell r="HIO1" t="str">
            <v>y</v>
          </cell>
          <cell r="HIP1" t="str">
            <v>y</v>
          </cell>
          <cell r="HIQ1" t="str">
            <v>y</v>
          </cell>
          <cell r="HIR1" t="str">
            <v>y</v>
          </cell>
          <cell r="HIS1" t="str">
            <v>y</v>
          </cell>
          <cell r="HIT1" t="str">
            <v>y</v>
          </cell>
          <cell r="HIU1" t="str">
            <v>y</v>
          </cell>
          <cell r="HIV1" t="str">
            <v>y</v>
          </cell>
          <cell r="HIW1" t="str">
            <v>y</v>
          </cell>
          <cell r="HIX1" t="str">
            <v>y</v>
          </cell>
          <cell r="HIY1" t="str">
            <v>y</v>
          </cell>
          <cell r="HIZ1" t="str">
            <v>y</v>
          </cell>
          <cell r="HJA1" t="str">
            <v>y</v>
          </cell>
          <cell r="HJB1" t="str">
            <v>y</v>
          </cell>
          <cell r="HJC1" t="str">
            <v>y</v>
          </cell>
          <cell r="HJD1" t="str">
            <v>y</v>
          </cell>
          <cell r="HJE1" t="str">
            <v>y</v>
          </cell>
          <cell r="HJF1" t="str">
            <v>y</v>
          </cell>
          <cell r="HJG1" t="str">
            <v>y</v>
          </cell>
          <cell r="HJH1" t="str">
            <v>y</v>
          </cell>
          <cell r="HJI1" t="str">
            <v>y</v>
          </cell>
          <cell r="HJJ1" t="str">
            <v>y</v>
          </cell>
          <cell r="HJK1" t="str">
            <v>y</v>
          </cell>
          <cell r="HJL1" t="str">
            <v>y</v>
          </cell>
          <cell r="HJM1" t="str">
            <v>y</v>
          </cell>
          <cell r="HJN1" t="str">
            <v>y</v>
          </cell>
          <cell r="HJO1" t="str">
            <v>y</v>
          </cell>
          <cell r="HJP1" t="str">
            <v>y</v>
          </cell>
          <cell r="HJQ1" t="str">
            <v>y</v>
          </cell>
          <cell r="HJR1" t="str">
            <v>y</v>
          </cell>
          <cell r="HJS1" t="str">
            <v>y</v>
          </cell>
          <cell r="HJT1" t="str">
            <v>y</v>
          </cell>
          <cell r="HJU1" t="str">
            <v>y</v>
          </cell>
          <cell r="HJV1" t="str">
            <v>y</v>
          </cell>
          <cell r="HJW1" t="str">
            <v>y</v>
          </cell>
          <cell r="HJX1" t="str">
            <v>y</v>
          </cell>
          <cell r="HJY1" t="str">
            <v>y</v>
          </cell>
          <cell r="HJZ1" t="str">
            <v>y</v>
          </cell>
          <cell r="HKA1" t="str">
            <v>y</v>
          </cell>
          <cell r="HKB1" t="str">
            <v>y</v>
          </cell>
          <cell r="HKC1" t="str">
            <v>y</v>
          </cell>
          <cell r="HKD1" t="str">
            <v>y</v>
          </cell>
          <cell r="HKE1" t="str">
            <v>y</v>
          </cell>
          <cell r="HKF1" t="str">
            <v>y</v>
          </cell>
          <cell r="HKG1" t="str">
            <v>y</v>
          </cell>
          <cell r="HKH1" t="str">
            <v>y</v>
          </cell>
          <cell r="HKI1" t="str">
            <v>y</v>
          </cell>
          <cell r="HKJ1" t="str">
            <v>y</v>
          </cell>
          <cell r="HKK1" t="str">
            <v>y</v>
          </cell>
          <cell r="HKL1" t="str">
            <v>y</v>
          </cell>
          <cell r="HKM1" t="str">
            <v>y</v>
          </cell>
          <cell r="HKN1" t="str">
            <v>y</v>
          </cell>
          <cell r="HKO1" t="str">
            <v>y</v>
          </cell>
          <cell r="HKP1" t="str">
            <v>y</v>
          </cell>
          <cell r="HKQ1" t="str">
            <v>y</v>
          </cell>
          <cell r="HKR1" t="str">
            <v>y</v>
          </cell>
          <cell r="HKS1" t="str">
            <v>y</v>
          </cell>
          <cell r="HKT1" t="str">
            <v>y</v>
          </cell>
          <cell r="HKU1" t="str">
            <v>y</v>
          </cell>
          <cell r="HKV1" t="str">
            <v>y</v>
          </cell>
          <cell r="HKW1" t="str">
            <v>y</v>
          </cell>
          <cell r="HKX1" t="str">
            <v>y</v>
          </cell>
          <cell r="HKY1" t="str">
            <v>y</v>
          </cell>
          <cell r="HKZ1" t="str">
            <v>y</v>
          </cell>
          <cell r="HLA1" t="str">
            <v>y</v>
          </cell>
          <cell r="HLB1" t="str">
            <v>y</v>
          </cell>
          <cell r="HLC1" t="str">
            <v>y</v>
          </cell>
          <cell r="HLD1" t="str">
            <v>y</v>
          </cell>
          <cell r="HLE1" t="str">
            <v>y</v>
          </cell>
          <cell r="HLF1" t="str">
            <v>y</v>
          </cell>
          <cell r="HLG1" t="str">
            <v>y</v>
          </cell>
          <cell r="HLH1" t="str">
            <v>y</v>
          </cell>
          <cell r="HLI1" t="str">
            <v>y</v>
          </cell>
          <cell r="HLJ1" t="str">
            <v>y</v>
          </cell>
          <cell r="HLK1" t="str">
            <v>y</v>
          </cell>
          <cell r="HLL1" t="str">
            <v>y</v>
          </cell>
          <cell r="HLM1" t="str">
            <v>y</v>
          </cell>
          <cell r="HLN1" t="str">
            <v>y</v>
          </cell>
          <cell r="HLO1" t="str">
            <v>y</v>
          </cell>
          <cell r="HLP1" t="str">
            <v>y</v>
          </cell>
          <cell r="HLQ1" t="str">
            <v>y</v>
          </cell>
          <cell r="HLR1" t="str">
            <v>y</v>
          </cell>
          <cell r="HLS1" t="str">
            <v>y</v>
          </cell>
          <cell r="HLT1" t="str">
            <v>y</v>
          </cell>
          <cell r="HLU1" t="str">
            <v>y</v>
          </cell>
          <cell r="HLV1" t="str">
            <v>y</v>
          </cell>
          <cell r="HLW1" t="str">
            <v>y</v>
          </cell>
          <cell r="HLX1" t="str">
            <v>y</v>
          </cell>
          <cell r="HLY1" t="str">
            <v>y</v>
          </cell>
          <cell r="HLZ1" t="str">
            <v>y</v>
          </cell>
          <cell r="HMA1" t="str">
            <v>y</v>
          </cell>
          <cell r="HMB1" t="str">
            <v>y</v>
          </cell>
          <cell r="HMC1" t="str">
            <v>y</v>
          </cell>
          <cell r="HMD1" t="str">
            <v>y</v>
          </cell>
          <cell r="HME1" t="str">
            <v>y</v>
          </cell>
          <cell r="HMF1" t="str">
            <v>y</v>
          </cell>
          <cell r="HMG1" t="str">
            <v>y</v>
          </cell>
          <cell r="HMH1" t="str">
            <v>y</v>
          </cell>
          <cell r="HMI1" t="str">
            <v>y</v>
          </cell>
          <cell r="HMJ1" t="str">
            <v>y</v>
          </cell>
          <cell r="HMK1" t="str">
            <v>y</v>
          </cell>
          <cell r="HML1" t="str">
            <v>y</v>
          </cell>
          <cell r="HMM1" t="str">
            <v>y</v>
          </cell>
          <cell r="HMN1" t="str">
            <v>y</v>
          </cell>
          <cell r="HMO1" t="str">
            <v>y</v>
          </cell>
          <cell r="HMP1" t="str">
            <v>y</v>
          </cell>
          <cell r="HMQ1" t="str">
            <v>y</v>
          </cell>
          <cell r="HMR1" t="str">
            <v>y</v>
          </cell>
          <cell r="HMS1" t="str">
            <v>y</v>
          </cell>
          <cell r="HMT1" t="str">
            <v>y</v>
          </cell>
          <cell r="HMU1" t="str">
            <v>y</v>
          </cell>
          <cell r="HMV1" t="str">
            <v>y</v>
          </cell>
          <cell r="HMW1" t="str">
            <v>y</v>
          </cell>
          <cell r="HMX1" t="str">
            <v>y</v>
          </cell>
          <cell r="HMY1" t="str">
            <v>y</v>
          </cell>
          <cell r="HMZ1" t="str">
            <v>y</v>
          </cell>
          <cell r="HNA1" t="str">
            <v>y</v>
          </cell>
          <cell r="HNB1" t="str">
            <v>y</v>
          </cell>
          <cell r="HNC1" t="str">
            <v>y</v>
          </cell>
          <cell r="HND1" t="str">
            <v>y</v>
          </cell>
          <cell r="HNE1" t="str">
            <v>y</v>
          </cell>
          <cell r="HNF1" t="str">
            <v>y</v>
          </cell>
          <cell r="HNG1" t="str">
            <v>y</v>
          </cell>
          <cell r="HNH1" t="str">
            <v>y</v>
          </cell>
          <cell r="HNI1" t="str">
            <v>y</v>
          </cell>
          <cell r="HNJ1" t="str">
            <v>y</v>
          </cell>
          <cell r="HNK1" t="str">
            <v>y</v>
          </cell>
          <cell r="HNL1" t="str">
            <v>y</v>
          </cell>
          <cell r="HNM1" t="str">
            <v>y</v>
          </cell>
          <cell r="HNN1" t="str">
            <v>y</v>
          </cell>
          <cell r="HNO1" t="str">
            <v>y</v>
          </cell>
          <cell r="HNP1" t="str">
            <v>y</v>
          </cell>
          <cell r="HNQ1" t="str">
            <v>y</v>
          </cell>
          <cell r="HNR1" t="str">
            <v>y</v>
          </cell>
          <cell r="HNS1" t="str">
            <v>y</v>
          </cell>
          <cell r="HNT1" t="str">
            <v>y</v>
          </cell>
          <cell r="HNU1" t="str">
            <v>y</v>
          </cell>
          <cell r="HNV1" t="str">
            <v>y</v>
          </cell>
          <cell r="HNW1" t="str">
            <v>y</v>
          </cell>
          <cell r="HNX1" t="str">
            <v>y</v>
          </cell>
          <cell r="HNY1" t="str">
            <v>y</v>
          </cell>
          <cell r="HNZ1" t="str">
            <v>y</v>
          </cell>
          <cell r="HOA1" t="str">
            <v>y</v>
          </cell>
          <cell r="HOB1" t="str">
            <v>y</v>
          </cell>
          <cell r="HOC1" t="str">
            <v>y</v>
          </cell>
          <cell r="HOD1" t="str">
            <v>y</v>
          </cell>
          <cell r="HOE1" t="str">
            <v>y</v>
          </cell>
          <cell r="HOF1" t="str">
            <v>y</v>
          </cell>
          <cell r="HOG1" t="str">
            <v>y</v>
          </cell>
          <cell r="HOH1" t="str">
            <v>y</v>
          </cell>
          <cell r="HOI1" t="str">
            <v>y</v>
          </cell>
          <cell r="HOJ1" t="str">
            <v>y</v>
          </cell>
          <cell r="HOK1" t="str">
            <v>y</v>
          </cell>
          <cell r="HOL1" t="str">
            <v>y</v>
          </cell>
          <cell r="HOM1" t="str">
            <v>y</v>
          </cell>
          <cell r="HON1" t="str">
            <v>y</v>
          </cell>
          <cell r="HOO1" t="str">
            <v>y</v>
          </cell>
          <cell r="HOP1" t="str">
            <v>y</v>
          </cell>
          <cell r="HOQ1" t="str">
            <v>y</v>
          </cell>
          <cell r="HOR1" t="str">
            <v>y</v>
          </cell>
          <cell r="HOS1" t="str">
            <v>y</v>
          </cell>
          <cell r="HOT1" t="str">
            <v>y</v>
          </cell>
          <cell r="HOU1" t="str">
            <v>y</v>
          </cell>
          <cell r="HOV1" t="str">
            <v>y</v>
          </cell>
          <cell r="HOW1" t="str">
            <v>y</v>
          </cell>
          <cell r="HOX1" t="str">
            <v>y</v>
          </cell>
          <cell r="HOY1" t="str">
            <v>y</v>
          </cell>
          <cell r="HOZ1" t="str">
            <v>y</v>
          </cell>
          <cell r="HPA1" t="str">
            <v>y</v>
          </cell>
          <cell r="HPB1" t="str">
            <v>y</v>
          </cell>
          <cell r="HPC1" t="str">
            <v>y</v>
          </cell>
          <cell r="HPD1" t="str">
            <v>y</v>
          </cell>
          <cell r="HPE1" t="str">
            <v>y</v>
          </cell>
          <cell r="HPF1" t="str">
            <v>y</v>
          </cell>
          <cell r="HPG1" t="str">
            <v>y</v>
          </cell>
          <cell r="HPH1" t="str">
            <v>y</v>
          </cell>
          <cell r="HPI1" t="str">
            <v>y</v>
          </cell>
          <cell r="HPJ1" t="str">
            <v>y</v>
          </cell>
          <cell r="HPK1" t="str">
            <v>y</v>
          </cell>
          <cell r="HPL1" t="str">
            <v>y</v>
          </cell>
          <cell r="HPM1" t="str">
            <v>y</v>
          </cell>
          <cell r="HPN1" t="str">
            <v>y</v>
          </cell>
          <cell r="HPO1" t="str">
            <v>y</v>
          </cell>
          <cell r="HPP1" t="str">
            <v>y</v>
          </cell>
          <cell r="HPQ1" t="str">
            <v>y</v>
          </cell>
          <cell r="HPR1" t="str">
            <v>y</v>
          </cell>
          <cell r="HPS1" t="str">
            <v>y</v>
          </cell>
          <cell r="HPT1" t="str">
            <v>y</v>
          </cell>
          <cell r="HPU1" t="str">
            <v>y</v>
          </cell>
          <cell r="HPV1" t="str">
            <v>y</v>
          </cell>
          <cell r="HPW1" t="str">
            <v>y</v>
          </cell>
          <cell r="HPX1" t="str">
            <v>y</v>
          </cell>
          <cell r="HPY1" t="str">
            <v>y</v>
          </cell>
          <cell r="HPZ1" t="str">
            <v>y</v>
          </cell>
          <cell r="HQA1" t="str">
            <v>y</v>
          </cell>
          <cell r="HQB1" t="str">
            <v>y</v>
          </cell>
          <cell r="HQC1" t="str">
            <v>y</v>
          </cell>
          <cell r="HQD1" t="str">
            <v>y</v>
          </cell>
          <cell r="HQE1" t="str">
            <v>y</v>
          </cell>
          <cell r="HQF1" t="str">
            <v>y</v>
          </cell>
          <cell r="HQG1" t="str">
            <v>y</v>
          </cell>
          <cell r="HQH1" t="str">
            <v>y</v>
          </cell>
          <cell r="HQI1" t="str">
            <v>y</v>
          </cell>
          <cell r="HQJ1" t="str">
            <v>y</v>
          </cell>
          <cell r="HQK1" t="str">
            <v>y</v>
          </cell>
          <cell r="HQL1" t="str">
            <v>y</v>
          </cell>
          <cell r="HQM1" t="str">
            <v>y</v>
          </cell>
          <cell r="HQN1" t="str">
            <v>y</v>
          </cell>
          <cell r="HQO1" t="str">
            <v>y</v>
          </cell>
          <cell r="HQP1" t="str">
            <v>y</v>
          </cell>
          <cell r="HQQ1" t="str">
            <v>y</v>
          </cell>
          <cell r="HQR1" t="str">
            <v>y</v>
          </cell>
          <cell r="HQS1" t="str">
            <v>y</v>
          </cell>
          <cell r="HQT1" t="str">
            <v>y</v>
          </cell>
          <cell r="HQU1" t="str">
            <v>y</v>
          </cell>
          <cell r="HQV1" t="str">
            <v>y</v>
          </cell>
          <cell r="HQW1" t="str">
            <v>y</v>
          </cell>
          <cell r="HQX1" t="str">
            <v>y</v>
          </cell>
          <cell r="HQY1" t="str">
            <v>y</v>
          </cell>
          <cell r="HQZ1" t="str">
            <v>y</v>
          </cell>
          <cell r="HRA1" t="str">
            <v>y</v>
          </cell>
          <cell r="HRB1" t="str">
            <v>y</v>
          </cell>
          <cell r="HRC1" t="str">
            <v>y</v>
          </cell>
          <cell r="HRD1" t="str">
            <v>y</v>
          </cell>
          <cell r="HRE1" t="str">
            <v>y</v>
          </cell>
          <cell r="HRF1" t="str">
            <v>y</v>
          </cell>
          <cell r="HRG1" t="str">
            <v>y</v>
          </cell>
          <cell r="HRH1" t="str">
            <v>y</v>
          </cell>
          <cell r="HRI1" t="str">
            <v>y</v>
          </cell>
          <cell r="HRJ1" t="str">
            <v>y</v>
          </cell>
          <cell r="HRK1" t="str">
            <v>y</v>
          </cell>
          <cell r="HRL1" t="str">
            <v>y</v>
          </cell>
          <cell r="HRM1" t="str">
            <v>y</v>
          </cell>
          <cell r="HRN1" t="str">
            <v>y</v>
          </cell>
          <cell r="HRO1" t="str">
            <v>y</v>
          </cell>
          <cell r="HRP1" t="str">
            <v>y</v>
          </cell>
          <cell r="HRQ1" t="str">
            <v>y</v>
          </cell>
          <cell r="HRR1" t="str">
            <v>y</v>
          </cell>
          <cell r="HRS1" t="str">
            <v>y</v>
          </cell>
          <cell r="HRT1" t="str">
            <v>y</v>
          </cell>
          <cell r="HRU1" t="str">
            <v>y</v>
          </cell>
          <cell r="HRV1" t="str">
            <v>y</v>
          </cell>
          <cell r="HRW1" t="str">
            <v>y</v>
          </cell>
          <cell r="HRX1" t="str">
            <v>y</v>
          </cell>
          <cell r="HRY1" t="str">
            <v>y</v>
          </cell>
          <cell r="HRZ1" t="str">
            <v>y</v>
          </cell>
          <cell r="HSA1" t="str">
            <v>y</v>
          </cell>
          <cell r="HSB1" t="str">
            <v>y</v>
          </cell>
          <cell r="HSC1" t="str">
            <v>y</v>
          </cell>
          <cell r="HSD1" t="str">
            <v>y</v>
          </cell>
          <cell r="HSE1" t="str">
            <v>y</v>
          </cell>
          <cell r="HSF1" t="str">
            <v>y</v>
          </cell>
          <cell r="HSG1" t="str">
            <v>y</v>
          </cell>
          <cell r="HSH1" t="str">
            <v>y</v>
          </cell>
          <cell r="HSI1" t="str">
            <v>y</v>
          </cell>
          <cell r="HSJ1" t="str">
            <v>y</v>
          </cell>
          <cell r="HSK1" t="str">
            <v>y</v>
          </cell>
          <cell r="HSL1" t="str">
            <v>y</v>
          </cell>
          <cell r="HSM1" t="str">
            <v>y</v>
          </cell>
          <cell r="HSN1" t="str">
            <v>y</v>
          </cell>
          <cell r="HSO1" t="str">
            <v>y</v>
          </cell>
          <cell r="HSP1" t="str">
            <v>y</v>
          </cell>
          <cell r="HSQ1" t="str">
            <v>y</v>
          </cell>
          <cell r="HSR1" t="str">
            <v>y</v>
          </cell>
          <cell r="HSS1" t="str">
            <v>y</v>
          </cell>
          <cell r="HST1" t="str">
            <v>y</v>
          </cell>
          <cell r="HSU1" t="str">
            <v>y</v>
          </cell>
          <cell r="HSV1" t="str">
            <v>y</v>
          </cell>
          <cell r="HSW1" t="str">
            <v>y</v>
          </cell>
          <cell r="HSX1" t="str">
            <v>y</v>
          </cell>
          <cell r="HSY1" t="str">
            <v>y</v>
          </cell>
          <cell r="HSZ1" t="str">
            <v>y</v>
          </cell>
          <cell r="HTA1" t="str">
            <v>y</v>
          </cell>
          <cell r="HTB1" t="str">
            <v>y</v>
          </cell>
          <cell r="HTC1" t="str">
            <v>y</v>
          </cell>
          <cell r="HTD1" t="str">
            <v>y</v>
          </cell>
          <cell r="HTE1" t="str">
            <v>y</v>
          </cell>
          <cell r="HTF1" t="str">
            <v>y</v>
          </cell>
          <cell r="HTG1" t="str">
            <v>y</v>
          </cell>
          <cell r="HTH1" t="str">
            <v>y</v>
          </cell>
          <cell r="HTI1" t="str">
            <v>y</v>
          </cell>
          <cell r="HTJ1" t="str">
            <v>y</v>
          </cell>
          <cell r="HTK1" t="str">
            <v>y</v>
          </cell>
          <cell r="HTL1" t="str">
            <v>y</v>
          </cell>
          <cell r="HTM1" t="str">
            <v>y</v>
          </cell>
          <cell r="HTN1" t="str">
            <v>y</v>
          </cell>
          <cell r="HTO1" t="str">
            <v>y</v>
          </cell>
          <cell r="HTP1" t="str">
            <v>y</v>
          </cell>
          <cell r="HTQ1" t="str">
            <v>y</v>
          </cell>
          <cell r="HTR1" t="str">
            <v>y</v>
          </cell>
          <cell r="HTS1" t="str">
            <v>y</v>
          </cell>
          <cell r="HTT1" t="str">
            <v>y</v>
          </cell>
          <cell r="HTU1" t="str">
            <v>y</v>
          </cell>
          <cell r="HTV1" t="str">
            <v>y</v>
          </cell>
          <cell r="HTW1" t="str">
            <v>y</v>
          </cell>
          <cell r="HTX1" t="str">
            <v>y</v>
          </cell>
          <cell r="HTY1" t="str">
            <v>y</v>
          </cell>
          <cell r="HTZ1" t="str">
            <v>y</v>
          </cell>
          <cell r="HUA1" t="str">
            <v>y</v>
          </cell>
          <cell r="HUB1" t="str">
            <v>y</v>
          </cell>
          <cell r="HUC1" t="str">
            <v>y</v>
          </cell>
          <cell r="HUD1" t="str">
            <v>y</v>
          </cell>
          <cell r="HUE1" t="str">
            <v>y</v>
          </cell>
          <cell r="HUF1" t="str">
            <v>y</v>
          </cell>
          <cell r="HUG1" t="str">
            <v>y</v>
          </cell>
          <cell r="HUH1" t="str">
            <v>y</v>
          </cell>
          <cell r="HUI1" t="str">
            <v>y</v>
          </cell>
          <cell r="HUJ1" t="str">
            <v>y</v>
          </cell>
          <cell r="HUK1" t="str">
            <v>y</v>
          </cell>
          <cell r="HUL1" t="str">
            <v>y</v>
          </cell>
          <cell r="HUM1" t="str">
            <v>y</v>
          </cell>
          <cell r="HUN1" t="str">
            <v>y</v>
          </cell>
          <cell r="HUO1" t="str">
            <v>y</v>
          </cell>
          <cell r="HUP1" t="str">
            <v>y</v>
          </cell>
          <cell r="HUQ1" t="str">
            <v>y</v>
          </cell>
          <cell r="HUR1" t="str">
            <v>y</v>
          </cell>
          <cell r="HUS1" t="str">
            <v>y</v>
          </cell>
          <cell r="HUT1" t="str">
            <v>y</v>
          </cell>
          <cell r="HUU1" t="str">
            <v>y</v>
          </cell>
          <cell r="HUV1" t="str">
            <v>y</v>
          </cell>
          <cell r="HUW1" t="str">
            <v>y</v>
          </cell>
          <cell r="HUX1" t="str">
            <v>y</v>
          </cell>
          <cell r="HUY1" t="str">
            <v>y</v>
          </cell>
          <cell r="HUZ1" t="str">
            <v>y</v>
          </cell>
          <cell r="HVA1" t="str">
            <v>y</v>
          </cell>
          <cell r="HVB1" t="str">
            <v>y</v>
          </cell>
          <cell r="HVC1" t="str">
            <v>y</v>
          </cell>
          <cell r="HVD1" t="str">
            <v>y</v>
          </cell>
          <cell r="HVE1" t="str">
            <v>y</v>
          </cell>
          <cell r="HVF1" t="str">
            <v>y</v>
          </cell>
          <cell r="HVG1" t="str">
            <v>y</v>
          </cell>
          <cell r="HVH1" t="str">
            <v>y</v>
          </cell>
          <cell r="HVI1" t="str">
            <v>y</v>
          </cell>
          <cell r="HVJ1" t="str">
            <v>y</v>
          </cell>
          <cell r="HVK1" t="str">
            <v>y</v>
          </cell>
          <cell r="HVL1" t="str">
            <v>y</v>
          </cell>
          <cell r="HVM1" t="str">
            <v>y</v>
          </cell>
          <cell r="HVN1" t="str">
            <v>y</v>
          </cell>
          <cell r="HVO1" t="str">
            <v>y</v>
          </cell>
          <cell r="HVP1" t="str">
            <v>y</v>
          </cell>
          <cell r="HVQ1" t="str">
            <v>y</v>
          </cell>
          <cell r="HVR1" t="str">
            <v>y</v>
          </cell>
          <cell r="HVS1" t="str">
            <v>y</v>
          </cell>
          <cell r="HVT1" t="str">
            <v>y</v>
          </cell>
          <cell r="HVU1" t="str">
            <v>y</v>
          </cell>
          <cell r="HVV1" t="str">
            <v>y</v>
          </cell>
          <cell r="HVW1" t="str">
            <v>y</v>
          </cell>
          <cell r="HVX1" t="str">
            <v>y</v>
          </cell>
          <cell r="HVY1" t="str">
            <v>y</v>
          </cell>
          <cell r="HVZ1" t="str">
            <v>y</v>
          </cell>
          <cell r="HWA1" t="str">
            <v>y</v>
          </cell>
          <cell r="HWB1" t="str">
            <v>y</v>
          </cell>
          <cell r="HWC1" t="str">
            <v>y</v>
          </cell>
          <cell r="HWD1" t="str">
            <v>y</v>
          </cell>
          <cell r="HWE1" t="str">
            <v>y</v>
          </cell>
          <cell r="HWF1" t="str">
            <v>y</v>
          </cell>
          <cell r="HWG1" t="str">
            <v>y</v>
          </cell>
          <cell r="HWH1" t="str">
            <v>y</v>
          </cell>
          <cell r="HWI1" t="str">
            <v>y</v>
          </cell>
          <cell r="HWJ1" t="str">
            <v>y</v>
          </cell>
          <cell r="HWK1" t="str">
            <v>y</v>
          </cell>
          <cell r="HWL1" t="str">
            <v>y</v>
          </cell>
          <cell r="HWM1" t="str">
            <v>y</v>
          </cell>
          <cell r="HWN1" t="str">
            <v>y</v>
          </cell>
          <cell r="HWO1" t="str">
            <v>y</v>
          </cell>
          <cell r="HWP1" t="str">
            <v>y</v>
          </cell>
          <cell r="HWQ1" t="str">
            <v>y</v>
          </cell>
          <cell r="HWR1" t="str">
            <v>y</v>
          </cell>
          <cell r="HWS1" t="str">
            <v>y</v>
          </cell>
          <cell r="HWT1" t="str">
            <v>y</v>
          </cell>
          <cell r="HWU1" t="str">
            <v>y</v>
          </cell>
          <cell r="HWV1" t="str">
            <v>y</v>
          </cell>
          <cell r="HWW1" t="str">
            <v>y</v>
          </cell>
          <cell r="HWX1" t="str">
            <v>y</v>
          </cell>
          <cell r="HWY1" t="str">
            <v>y</v>
          </cell>
          <cell r="HWZ1" t="str">
            <v>y</v>
          </cell>
          <cell r="HXA1" t="str">
            <v>y</v>
          </cell>
          <cell r="HXB1" t="str">
            <v>y</v>
          </cell>
          <cell r="HXC1" t="str">
            <v>y</v>
          </cell>
          <cell r="HXD1" t="str">
            <v>y</v>
          </cell>
          <cell r="HXE1" t="str">
            <v>y</v>
          </cell>
          <cell r="HXF1" t="str">
            <v>y</v>
          </cell>
          <cell r="HXG1" t="str">
            <v>y</v>
          </cell>
          <cell r="HXH1" t="str">
            <v>y</v>
          </cell>
          <cell r="HXI1" t="str">
            <v>y</v>
          </cell>
          <cell r="HXJ1" t="str">
            <v>y</v>
          </cell>
          <cell r="HXK1" t="str">
            <v>y</v>
          </cell>
          <cell r="HXL1" t="str">
            <v>y</v>
          </cell>
          <cell r="HXM1" t="str">
            <v>y</v>
          </cell>
          <cell r="HXN1" t="str">
            <v>y</v>
          </cell>
          <cell r="HXO1" t="str">
            <v>y</v>
          </cell>
          <cell r="HXP1" t="str">
            <v>y</v>
          </cell>
          <cell r="HXQ1" t="str">
            <v>y</v>
          </cell>
          <cell r="HXR1" t="str">
            <v>y</v>
          </cell>
          <cell r="HXS1" t="str">
            <v>y</v>
          </cell>
          <cell r="HXT1" t="str">
            <v>y</v>
          </cell>
          <cell r="HXU1" t="str">
            <v>y</v>
          </cell>
          <cell r="HXV1" t="str">
            <v>y</v>
          </cell>
          <cell r="HXW1" t="str">
            <v>y</v>
          </cell>
          <cell r="HXX1" t="str">
            <v>y</v>
          </cell>
          <cell r="HXY1" t="str">
            <v>y</v>
          </cell>
          <cell r="HXZ1" t="str">
            <v>y</v>
          </cell>
          <cell r="HYA1" t="str">
            <v>y</v>
          </cell>
          <cell r="HYB1" t="str">
            <v>y</v>
          </cell>
          <cell r="HYC1" t="str">
            <v>y</v>
          </cell>
          <cell r="HYD1" t="str">
            <v>y</v>
          </cell>
          <cell r="HYE1" t="str">
            <v>y</v>
          </cell>
          <cell r="HYF1" t="str">
            <v>y</v>
          </cell>
          <cell r="HYG1" t="str">
            <v>y</v>
          </cell>
          <cell r="HYH1" t="str">
            <v>y</v>
          </cell>
          <cell r="HYI1" t="str">
            <v>y</v>
          </cell>
          <cell r="HYJ1" t="str">
            <v>y</v>
          </cell>
          <cell r="HYK1" t="str">
            <v>y</v>
          </cell>
          <cell r="HYL1" t="str">
            <v>y</v>
          </cell>
          <cell r="HYM1" t="str">
            <v>y</v>
          </cell>
          <cell r="HYN1" t="str">
            <v>y</v>
          </cell>
          <cell r="HYO1" t="str">
            <v>y</v>
          </cell>
          <cell r="HYP1" t="str">
            <v>y</v>
          </cell>
          <cell r="HYQ1" t="str">
            <v>y</v>
          </cell>
          <cell r="HYR1" t="str">
            <v>y</v>
          </cell>
          <cell r="HYS1" t="str">
            <v>y</v>
          </cell>
          <cell r="HYT1" t="str">
            <v>y</v>
          </cell>
          <cell r="HYU1" t="str">
            <v>y</v>
          </cell>
          <cell r="HYV1" t="str">
            <v>y</v>
          </cell>
          <cell r="HYW1" t="str">
            <v>y</v>
          </cell>
          <cell r="HYX1" t="str">
            <v>y</v>
          </cell>
          <cell r="HYY1" t="str">
            <v>y</v>
          </cell>
          <cell r="HYZ1" t="str">
            <v>y</v>
          </cell>
          <cell r="HZA1" t="str">
            <v>y</v>
          </cell>
          <cell r="HZB1" t="str">
            <v>y</v>
          </cell>
          <cell r="HZC1" t="str">
            <v>y</v>
          </cell>
          <cell r="HZD1" t="str">
            <v>y</v>
          </cell>
          <cell r="HZE1" t="str">
            <v>y</v>
          </cell>
          <cell r="HZF1" t="str">
            <v>y</v>
          </cell>
          <cell r="HZG1" t="str">
            <v>y</v>
          </cell>
          <cell r="HZH1" t="str">
            <v>y</v>
          </cell>
          <cell r="HZI1" t="str">
            <v>y</v>
          </cell>
          <cell r="HZJ1" t="str">
            <v>y</v>
          </cell>
          <cell r="HZK1" t="str">
            <v>y</v>
          </cell>
          <cell r="HZL1" t="str">
            <v>y</v>
          </cell>
          <cell r="HZM1" t="str">
            <v>y</v>
          </cell>
          <cell r="HZN1" t="str">
            <v>y</v>
          </cell>
          <cell r="HZO1" t="str">
            <v>y</v>
          </cell>
          <cell r="HZP1" t="str">
            <v>y</v>
          </cell>
          <cell r="HZQ1" t="str">
            <v>y</v>
          </cell>
          <cell r="HZR1" t="str">
            <v>y</v>
          </cell>
          <cell r="HZS1" t="str">
            <v>y</v>
          </cell>
          <cell r="HZT1" t="str">
            <v>y</v>
          </cell>
          <cell r="HZU1" t="str">
            <v>y</v>
          </cell>
          <cell r="HZV1" t="str">
            <v>y</v>
          </cell>
          <cell r="HZW1" t="str">
            <v>y</v>
          </cell>
          <cell r="HZX1" t="str">
            <v>y</v>
          </cell>
          <cell r="HZY1" t="str">
            <v>y</v>
          </cell>
          <cell r="HZZ1" t="str">
            <v>y</v>
          </cell>
          <cell r="IAA1" t="str">
            <v>y</v>
          </cell>
          <cell r="IAB1" t="str">
            <v>y</v>
          </cell>
          <cell r="IAC1" t="str">
            <v>y</v>
          </cell>
          <cell r="IAD1" t="str">
            <v>y</v>
          </cell>
          <cell r="IAE1" t="str">
            <v>y</v>
          </cell>
          <cell r="IAF1" t="str">
            <v>y</v>
          </cell>
          <cell r="IAG1" t="str">
            <v>y</v>
          </cell>
          <cell r="IAH1" t="str">
            <v>y</v>
          </cell>
          <cell r="IAI1" t="str">
            <v>y</v>
          </cell>
          <cell r="IAJ1" t="str">
            <v>y</v>
          </cell>
          <cell r="IAK1" t="str">
            <v>y</v>
          </cell>
          <cell r="IAL1" t="str">
            <v>y</v>
          </cell>
          <cell r="IAM1" t="str">
            <v>y</v>
          </cell>
          <cell r="IAN1" t="str">
            <v>y</v>
          </cell>
          <cell r="IAO1" t="str">
            <v>y</v>
          </cell>
          <cell r="IAP1" t="str">
            <v>y</v>
          </cell>
          <cell r="IAQ1" t="str">
            <v>y</v>
          </cell>
          <cell r="IAR1" t="str">
            <v>y</v>
          </cell>
          <cell r="IAS1" t="str">
            <v>y</v>
          </cell>
          <cell r="IAT1" t="str">
            <v>y</v>
          </cell>
          <cell r="IAU1" t="str">
            <v>y</v>
          </cell>
          <cell r="IAV1" t="str">
            <v>y</v>
          </cell>
          <cell r="IAW1" t="str">
            <v>y</v>
          </cell>
          <cell r="IAX1" t="str">
            <v>y</v>
          </cell>
          <cell r="IAY1" t="str">
            <v>y</v>
          </cell>
          <cell r="IAZ1" t="str">
            <v>y</v>
          </cell>
          <cell r="IBA1" t="str">
            <v>y</v>
          </cell>
          <cell r="IBB1" t="str">
            <v>y</v>
          </cell>
          <cell r="IBC1" t="str">
            <v>y</v>
          </cell>
          <cell r="IBD1" t="str">
            <v>y</v>
          </cell>
          <cell r="IBE1" t="str">
            <v>y</v>
          </cell>
          <cell r="IBF1" t="str">
            <v>y</v>
          </cell>
          <cell r="IBG1" t="str">
            <v>y</v>
          </cell>
          <cell r="IBH1" t="str">
            <v>y</v>
          </cell>
          <cell r="IBI1" t="str">
            <v>y</v>
          </cell>
          <cell r="IBJ1" t="str">
            <v>y</v>
          </cell>
          <cell r="IBK1" t="str">
            <v>y</v>
          </cell>
          <cell r="IBL1" t="str">
            <v>y</v>
          </cell>
          <cell r="IBM1" t="str">
            <v>y</v>
          </cell>
          <cell r="IBN1" t="str">
            <v>y</v>
          </cell>
          <cell r="IBO1" t="str">
            <v>y</v>
          </cell>
          <cell r="IBP1" t="str">
            <v>y</v>
          </cell>
          <cell r="IBQ1" t="str">
            <v>y</v>
          </cell>
          <cell r="IBR1" t="str">
            <v>y</v>
          </cell>
          <cell r="IBS1" t="str">
            <v>y</v>
          </cell>
          <cell r="IBT1" t="str">
            <v>y</v>
          </cell>
          <cell r="IBU1" t="str">
            <v>y</v>
          </cell>
          <cell r="IBV1" t="str">
            <v>y</v>
          </cell>
          <cell r="IBW1" t="str">
            <v>y</v>
          </cell>
          <cell r="IBX1" t="str">
            <v>y</v>
          </cell>
          <cell r="IBY1" t="str">
            <v>y</v>
          </cell>
          <cell r="IBZ1" t="str">
            <v>y</v>
          </cell>
          <cell r="ICA1" t="str">
            <v>y</v>
          </cell>
          <cell r="ICB1" t="str">
            <v>y</v>
          </cell>
          <cell r="ICC1" t="str">
            <v>y</v>
          </cell>
          <cell r="ICD1" t="str">
            <v>y</v>
          </cell>
          <cell r="ICE1" t="str">
            <v>y</v>
          </cell>
          <cell r="ICF1" t="str">
            <v>y</v>
          </cell>
          <cell r="ICG1" t="str">
            <v>y</v>
          </cell>
          <cell r="ICH1" t="str">
            <v>y</v>
          </cell>
          <cell r="ICI1" t="str">
            <v>y</v>
          </cell>
          <cell r="ICJ1" t="str">
            <v>y</v>
          </cell>
          <cell r="ICK1" t="str">
            <v>y</v>
          </cell>
          <cell r="ICL1" t="str">
            <v>y</v>
          </cell>
          <cell r="ICM1" t="str">
            <v>y</v>
          </cell>
          <cell r="ICN1" t="str">
            <v>y</v>
          </cell>
          <cell r="ICO1" t="str">
            <v>y</v>
          </cell>
          <cell r="ICP1" t="str">
            <v>y</v>
          </cell>
          <cell r="ICQ1" t="str">
            <v>y</v>
          </cell>
          <cell r="ICR1" t="str">
            <v>y</v>
          </cell>
          <cell r="ICS1" t="str">
            <v>y</v>
          </cell>
          <cell r="ICT1" t="str">
            <v>y</v>
          </cell>
          <cell r="ICU1" t="str">
            <v>y</v>
          </cell>
          <cell r="ICV1" t="str">
            <v>y</v>
          </cell>
          <cell r="ICW1" t="str">
            <v>y</v>
          </cell>
          <cell r="ICX1" t="str">
            <v>y</v>
          </cell>
          <cell r="ICY1" t="str">
            <v>y</v>
          </cell>
          <cell r="ICZ1" t="str">
            <v>y</v>
          </cell>
          <cell r="IDA1" t="str">
            <v>y</v>
          </cell>
          <cell r="IDB1" t="str">
            <v>y</v>
          </cell>
          <cell r="IDC1" t="str">
            <v>y</v>
          </cell>
          <cell r="IDD1" t="str">
            <v>y</v>
          </cell>
          <cell r="IDE1" t="str">
            <v>y</v>
          </cell>
          <cell r="IDF1" t="str">
            <v>y</v>
          </cell>
          <cell r="IDG1" t="str">
            <v>y</v>
          </cell>
          <cell r="IDH1" t="str">
            <v>y</v>
          </cell>
          <cell r="IDI1" t="str">
            <v>y</v>
          </cell>
          <cell r="IDJ1" t="str">
            <v>y</v>
          </cell>
          <cell r="IDK1" t="str">
            <v>y</v>
          </cell>
          <cell r="IDL1" t="str">
            <v>y</v>
          </cell>
          <cell r="IDM1" t="str">
            <v>y</v>
          </cell>
          <cell r="IDN1" t="str">
            <v>y</v>
          </cell>
          <cell r="IDO1" t="str">
            <v>y</v>
          </cell>
          <cell r="IDP1" t="str">
            <v>y</v>
          </cell>
          <cell r="IDQ1" t="str">
            <v>y</v>
          </cell>
          <cell r="IDR1" t="str">
            <v>y</v>
          </cell>
          <cell r="IDS1" t="str">
            <v>y</v>
          </cell>
          <cell r="IDT1" t="str">
            <v>y</v>
          </cell>
          <cell r="IDU1" t="str">
            <v>y</v>
          </cell>
          <cell r="IDV1" t="str">
            <v>y</v>
          </cell>
          <cell r="IDW1" t="str">
            <v>y</v>
          </cell>
          <cell r="IDX1" t="str">
            <v>y</v>
          </cell>
          <cell r="IDY1" t="str">
            <v>y</v>
          </cell>
          <cell r="IDZ1" t="str">
            <v>y</v>
          </cell>
          <cell r="IEA1" t="str">
            <v>y</v>
          </cell>
          <cell r="IEB1" t="str">
            <v>y</v>
          </cell>
          <cell r="IEC1" t="str">
            <v>y</v>
          </cell>
          <cell r="IED1" t="str">
            <v>y</v>
          </cell>
          <cell r="IEE1" t="str">
            <v>y</v>
          </cell>
          <cell r="IEF1" t="str">
            <v>y</v>
          </cell>
          <cell r="IEG1" t="str">
            <v>y</v>
          </cell>
          <cell r="IEH1" t="str">
            <v>y</v>
          </cell>
          <cell r="IEI1" t="str">
            <v>y</v>
          </cell>
          <cell r="IEJ1" t="str">
            <v>y</v>
          </cell>
          <cell r="IEK1" t="str">
            <v>y</v>
          </cell>
          <cell r="IEL1" t="str">
            <v>y</v>
          </cell>
          <cell r="IEM1" t="str">
            <v>y</v>
          </cell>
          <cell r="IEN1" t="str">
            <v>y</v>
          </cell>
          <cell r="IEO1" t="str">
            <v>y</v>
          </cell>
          <cell r="IEP1" t="str">
            <v>y</v>
          </cell>
          <cell r="IEQ1" t="str">
            <v>y</v>
          </cell>
          <cell r="IER1" t="str">
            <v>y</v>
          </cell>
          <cell r="IES1" t="str">
            <v>y</v>
          </cell>
          <cell r="IET1" t="str">
            <v>y</v>
          </cell>
          <cell r="IEU1" t="str">
            <v>y</v>
          </cell>
          <cell r="IEV1" t="str">
            <v>y</v>
          </cell>
          <cell r="IEW1" t="str">
            <v>y</v>
          </cell>
          <cell r="IEX1" t="str">
            <v>y</v>
          </cell>
          <cell r="IEY1" t="str">
            <v>y</v>
          </cell>
          <cell r="IEZ1" t="str">
            <v>y</v>
          </cell>
          <cell r="IFA1" t="str">
            <v>y</v>
          </cell>
          <cell r="IFB1" t="str">
            <v>y</v>
          </cell>
          <cell r="IFC1" t="str">
            <v>y</v>
          </cell>
          <cell r="IFD1" t="str">
            <v>y</v>
          </cell>
          <cell r="IFE1" t="str">
            <v>y</v>
          </cell>
          <cell r="IFF1" t="str">
            <v>y</v>
          </cell>
          <cell r="IFG1" t="str">
            <v>y</v>
          </cell>
          <cell r="IFH1" t="str">
            <v>y</v>
          </cell>
          <cell r="IFI1" t="str">
            <v>y</v>
          </cell>
          <cell r="IFJ1" t="str">
            <v>y</v>
          </cell>
          <cell r="IFK1" t="str">
            <v>y</v>
          </cell>
          <cell r="IFL1" t="str">
            <v>y</v>
          </cell>
          <cell r="IFM1" t="str">
            <v>y</v>
          </cell>
          <cell r="IFN1" t="str">
            <v>y</v>
          </cell>
          <cell r="IFO1" t="str">
            <v>y</v>
          </cell>
          <cell r="IFP1" t="str">
            <v>y</v>
          </cell>
          <cell r="IFQ1" t="str">
            <v>y</v>
          </cell>
          <cell r="IFR1" t="str">
            <v>y</v>
          </cell>
          <cell r="IFS1" t="str">
            <v>y</v>
          </cell>
          <cell r="IFT1" t="str">
            <v>y</v>
          </cell>
          <cell r="IFU1" t="str">
            <v>y</v>
          </cell>
          <cell r="IFV1" t="str">
            <v>y</v>
          </cell>
          <cell r="IFW1" t="str">
            <v>y</v>
          </cell>
          <cell r="IFX1" t="str">
            <v>y</v>
          </cell>
          <cell r="IFY1" t="str">
            <v>y</v>
          </cell>
          <cell r="IFZ1" t="str">
            <v>y</v>
          </cell>
          <cell r="IGA1" t="str">
            <v>y</v>
          </cell>
          <cell r="IGB1" t="str">
            <v>y</v>
          </cell>
          <cell r="IGC1" t="str">
            <v>y</v>
          </cell>
          <cell r="IGD1" t="str">
            <v>y</v>
          </cell>
          <cell r="IGE1" t="str">
            <v>y</v>
          </cell>
          <cell r="IGF1" t="str">
            <v>y</v>
          </cell>
          <cell r="IGG1" t="str">
            <v>y</v>
          </cell>
          <cell r="IGH1" t="str">
            <v>y</v>
          </cell>
          <cell r="IGI1" t="str">
            <v>y</v>
          </cell>
          <cell r="IGJ1" t="str">
            <v>y</v>
          </cell>
          <cell r="IGK1" t="str">
            <v>y</v>
          </cell>
          <cell r="IGL1" t="str">
            <v>y</v>
          </cell>
          <cell r="IGM1" t="str">
            <v>y</v>
          </cell>
          <cell r="IGN1" t="str">
            <v>y</v>
          </cell>
          <cell r="IGO1" t="str">
            <v>y</v>
          </cell>
          <cell r="IGP1" t="str">
            <v>y</v>
          </cell>
          <cell r="IGQ1" t="str">
            <v>y</v>
          </cell>
          <cell r="IGR1" t="str">
            <v>y</v>
          </cell>
          <cell r="IGS1" t="str">
            <v>y</v>
          </cell>
          <cell r="IGT1" t="str">
            <v>y</v>
          </cell>
          <cell r="IGU1" t="str">
            <v>y</v>
          </cell>
          <cell r="IGV1" t="str">
            <v>y</v>
          </cell>
          <cell r="IGW1" t="str">
            <v>y</v>
          </cell>
          <cell r="IGX1" t="str">
            <v>y</v>
          </cell>
          <cell r="IGY1" t="str">
            <v>y</v>
          </cell>
          <cell r="IGZ1" t="str">
            <v>y</v>
          </cell>
          <cell r="IHA1" t="str">
            <v>y</v>
          </cell>
          <cell r="IHB1" t="str">
            <v>y</v>
          </cell>
          <cell r="IHC1" t="str">
            <v>y</v>
          </cell>
          <cell r="IHD1" t="str">
            <v>y</v>
          </cell>
          <cell r="IHE1" t="str">
            <v>y</v>
          </cell>
          <cell r="IHF1" t="str">
            <v>y</v>
          </cell>
          <cell r="IHG1" t="str">
            <v>y</v>
          </cell>
          <cell r="IHH1" t="str">
            <v>y</v>
          </cell>
          <cell r="IHI1" t="str">
            <v>y</v>
          </cell>
          <cell r="IHJ1" t="str">
            <v>y</v>
          </cell>
          <cell r="IHK1" t="str">
            <v>y</v>
          </cell>
          <cell r="IHL1" t="str">
            <v>y</v>
          </cell>
          <cell r="IHM1" t="str">
            <v>y</v>
          </cell>
          <cell r="IHN1" t="str">
            <v>y</v>
          </cell>
          <cell r="IHO1" t="str">
            <v>y</v>
          </cell>
          <cell r="IHP1" t="str">
            <v>y</v>
          </cell>
          <cell r="IHQ1" t="str">
            <v>y</v>
          </cell>
          <cell r="IHR1" t="str">
            <v>y</v>
          </cell>
          <cell r="IHS1" t="str">
            <v>y</v>
          </cell>
          <cell r="IHT1" t="str">
            <v>y</v>
          </cell>
          <cell r="IHU1" t="str">
            <v>y</v>
          </cell>
          <cell r="IHV1" t="str">
            <v>y</v>
          </cell>
          <cell r="IHW1" t="str">
            <v>y</v>
          </cell>
          <cell r="IHX1" t="str">
            <v>y</v>
          </cell>
          <cell r="IHY1" t="str">
            <v>y</v>
          </cell>
          <cell r="IHZ1" t="str">
            <v>y</v>
          </cell>
          <cell r="IIA1" t="str">
            <v>y</v>
          </cell>
          <cell r="IIB1" t="str">
            <v>y</v>
          </cell>
          <cell r="IIC1" t="str">
            <v>y</v>
          </cell>
          <cell r="IID1" t="str">
            <v>y</v>
          </cell>
          <cell r="IIE1" t="str">
            <v>y</v>
          </cell>
          <cell r="IIF1" t="str">
            <v>y</v>
          </cell>
          <cell r="IIG1" t="str">
            <v>y</v>
          </cell>
          <cell r="IIH1" t="str">
            <v>y</v>
          </cell>
          <cell r="III1" t="str">
            <v>y</v>
          </cell>
          <cell r="IIJ1" t="str">
            <v>y</v>
          </cell>
          <cell r="IIK1" t="str">
            <v>y</v>
          </cell>
          <cell r="IIL1" t="str">
            <v>y</v>
          </cell>
          <cell r="IIM1" t="str">
            <v>y</v>
          </cell>
          <cell r="IIN1" t="str">
            <v>y</v>
          </cell>
          <cell r="IIO1" t="str">
            <v>y</v>
          </cell>
          <cell r="IIP1" t="str">
            <v>y</v>
          </cell>
          <cell r="IIQ1" t="str">
            <v>y</v>
          </cell>
          <cell r="IIR1" t="str">
            <v>y</v>
          </cell>
          <cell r="IIS1" t="str">
            <v>y</v>
          </cell>
          <cell r="IIT1" t="str">
            <v>y</v>
          </cell>
          <cell r="IIU1" t="str">
            <v>y</v>
          </cell>
          <cell r="IIV1" t="str">
            <v>y</v>
          </cell>
          <cell r="IIW1" t="str">
            <v>y</v>
          </cell>
          <cell r="IIX1" t="str">
            <v>y</v>
          </cell>
          <cell r="IIY1" t="str">
            <v>y</v>
          </cell>
          <cell r="IIZ1" t="str">
            <v>y</v>
          </cell>
          <cell r="IJA1" t="str">
            <v>y</v>
          </cell>
          <cell r="IJB1" t="str">
            <v>y</v>
          </cell>
          <cell r="IJC1" t="str">
            <v>y</v>
          </cell>
          <cell r="IJD1" t="str">
            <v>y</v>
          </cell>
          <cell r="IJE1" t="str">
            <v>y</v>
          </cell>
          <cell r="IJF1" t="str">
            <v>y</v>
          </cell>
          <cell r="IJG1" t="str">
            <v>y</v>
          </cell>
          <cell r="IJH1" t="str">
            <v>y</v>
          </cell>
          <cell r="IJI1" t="str">
            <v>y</v>
          </cell>
          <cell r="IJJ1" t="str">
            <v>y</v>
          </cell>
          <cell r="IJK1" t="str">
            <v>y</v>
          </cell>
          <cell r="IJL1" t="str">
            <v>y</v>
          </cell>
          <cell r="IJM1" t="str">
            <v>y</v>
          </cell>
          <cell r="IJN1" t="str">
            <v>y</v>
          </cell>
          <cell r="IJO1" t="str">
            <v>y</v>
          </cell>
          <cell r="IJP1" t="str">
            <v>y</v>
          </cell>
          <cell r="IJQ1" t="str">
            <v>y</v>
          </cell>
          <cell r="IJR1" t="str">
            <v>y</v>
          </cell>
          <cell r="IJS1" t="str">
            <v>y</v>
          </cell>
          <cell r="IJT1" t="str">
            <v>y</v>
          </cell>
          <cell r="IJU1" t="str">
            <v>y</v>
          </cell>
          <cell r="IJV1" t="str">
            <v>y</v>
          </cell>
          <cell r="IJW1" t="str">
            <v>y</v>
          </cell>
          <cell r="IJX1" t="str">
            <v>y</v>
          </cell>
          <cell r="IJY1" t="str">
            <v>y</v>
          </cell>
          <cell r="IJZ1" t="str">
            <v>y</v>
          </cell>
          <cell r="IKA1" t="str">
            <v>y</v>
          </cell>
          <cell r="IKB1" t="str">
            <v>y</v>
          </cell>
          <cell r="IKC1" t="str">
            <v>y</v>
          </cell>
          <cell r="IKD1" t="str">
            <v>y</v>
          </cell>
          <cell r="IKE1" t="str">
            <v>y</v>
          </cell>
          <cell r="IKF1" t="str">
            <v>y</v>
          </cell>
          <cell r="IKG1" t="str">
            <v>y</v>
          </cell>
          <cell r="IKH1" t="str">
            <v>y</v>
          </cell>
          <cell r="IKI1" t="str">
            <v>y</v>
          </cell>
          <cell r="IKJ1" t="str">
            <v>y</v>
          </cell>
          <cell r="IKK1" t="str">
            <v>y</v>
          </cell>
          <cell r="IKL1" t="str">
            <v>y</v>
          </cell>
          <cell r="IKM1" t="str">
            <v>y</v>
          </cell>
          <cell r="IKN1" t="str">
            <v>y</v>
          </cell>
          <cell r="IKO1" t="str">
            <v>y</v>
          </cell>
          <cell r="IKP1" t="str">
            <v>y</v>
          </cell>
          <cell r="IKQ1" t="str">
            <v>y</v>
          </cell>
          <cell r="IKR1" t="str">
            <v>y</v>
          </cell>
          <cell r="IKS1" t="str">
            <v>y</v>
          </cell>
          <cell r="IKT1" t="str">
            <v>y</v>
          </cell>
          <cell r="IKU1" t="str">
            <v>y</v>
          </cell>
          <cell r="IKV1" t="str">
            <v>y</v>
          </cell>
          <cell r="IKW1" t="str">
            <v>y</v>
          </cell>
          <cell r="IKX1" t="str">
            <v>y</v>
          </cell>
          <cell r="IKY1" t="str">
            <v>y</v>
          </cell>
          <cell r="IKZ1" t="str">
            <v>y</v>
          </cell>
          <cell r="ILA1" t="str">
            <v>y</v>
          </cell>
          <cell r="ILB1" t="str">
            <v>y</v>
          </cell>
          <cell r="ILC1" t="str">
            <v>y</v>
          </cell>
          <cell r="ILD1" t="str">
            <v>y</v>
          </cell>
          <cell r="ILE1" t="str">
            <v>y</v>
          </cell>
          <cell r="ILF1" t="str">
            <v>y</v>
          </cell>
          <cell r="ILG1" t="str">
            <v>y</v>
          </cell>
          <cell r="ILH1" t="str">
            <v>y</v>
          </cell>
          <cell r="ILI1" t="str">
            <v>y</v>
          </cell>
          <cell r="ILJ1" t="str">
            <v>y</v>
          </cell>
          <cell r="ILK1" t="str">
            <v>y</v>
          </cell>
          <cell r="ILL1" t="str">
            <v>y</v>
          </cell>
          <cell r="ILM1" t="str">
            <v>y</v>
          </cell>
          <cell r="ILN1" t="str">
            <v>y</v>
          </cell>
          <cell r="ILO1" t="str">
            <v>y</v>
          </cell>
          <cell r="ILP1" t="str">
            <v>y</v>
          </cell>
          <cell r="ILQ1" t="str">
            <v>y</v>
          </cell>
          <cell r="ILR1" t="str">
            <v>y</v>
          </cell>
          <cell r="ILS1" t="str">
            <v>y</v>
          </cell>
          <cell r="ILT1" t="str">
            <v>y</v>
          </cell>
          <cell r="ILU1" t="str">
            <v>y</v>
          </cell>
          <cell r="ILV1" t="str">
            <v>y</v>
          </cell>
          <cell r="ILW1" t="str">
            <v>y</v>
          </cell>
          <cell r="ILX1" t="str">
            <v>y</v>
          </cell>
          <cell r="ILY1" t="str">
            <v>y</v>
          </cell>
          <cell r="ILZ1" t="str">
            <v>y</v>
          </cell>
          <cell r="IMA1" t="str">
            <v>y</v>
          </cell>
          <cell r="IMB1" t="str">
            <v>y</v>
          </cell>
          <cell r="IMC1" t="str">
            <v>y</v>
          </cell>
          <cell r="IMD1" t="str">
            <v>y</v>
          </cell>
          <cell r="IME1" t="str">
            <v>y</v>
          </cell>
          <cell r="IMF1" t="str">
            <v>y</v>
          </cell>
          <cell r="IMG1" t="str">
            <v>y</v>
          </cell>
          <cell r="IMH1" t="str">
            <v>y</v>
          </cell>
          <cell r="IMI1" t="str">
            <v>y</v>
          </cell>
          <cell r="IMJ1" t="str">
            <v>y</v>
          </cell>
          <cell r="IMK1" t="str">
            <v>y</v>
          </cell>
          <cell r="IML1" t="str">
            <v>y</v>
          </cell>
          <cell r="IMM1" t="str">
            <v>y</v>
          </cell>
          <cell r="IMN1" t="str">
            <v>y</v>
          </cell>
          <cell r="IMO1" t="str">
            <v>y</v>
          </cell>
          <cell r="IMP1" t="str">
            <v>y</v>
          </cell>
          <cell r="IMQ1" t="str">
            <v>y</v>
          </cell>
          <cell r="IMR1" t="str">
            <v>y</v>
          </cell>
          <cell r="IMS1" t="str">
            <v>y</v>
          </cell>
          <cell r="IMT1" t="str">
            <v>y</v>
          </cell>
          <cell r="IMU1" t="str">
            <v>y</v>
          </cell>
          <cell r="IMV1" t="str">
            <v>y</v>
          </cell>
          <cell r="IMW1" t="str">
            <v>y</v>
          </cell>
          <cell r="IMX1" t="str">
            <v>y</v>
          </cell>
          <cell r="IMY1" t="str">
            <v>y</v>
          </cell>
          <cell r="IMZ1" t="str">
            <v>y</v>
          </cell>
          <cell r="INA1" t="str">
            <v>y</v>
          </cell>
          <cell r="INB1" t="str">
            <v>y</v>
          </cell>
          <cell r="INC1" t="str">
            <v>y</v>
          </cell>
          <cell r="IND1" t="str">
            <v>y</v>
          </cell>
          <cell r="INE1" t="str">
            <v>y</v>
          </cell>
          <cell r="INF1" t="str">
            <v>y</v>
          </cell>
          <cell r="ING1" t="str">
            <v>y</v>
          </cell>
          <cell r="INH1" t="str">
            <v>y</v>
          </cell>
          <cell r="INI1" t="str">
            <v>y</v>
          </cell>
          <cell r="INJ1" t="str">
            <v>y</v>
          </cell>
          <cell r="INK1" t="str">
            <v>y</v>
          </cell>
          <cell r="INL1" t="str">
            <v>y</v>
          </cell>
          <cell r="INM1" t="str">
            <v>y</v>
          </cell>
          <cell r="INN1" t="str">
            <v>y</v>
          </cell>
          <cell r="INO1" t="str">
            <v>y</v>
          </cell>
          <cell r="INP1" t="str">
            <v>y</v>
          </cell>
          <cell r="INQ1" t="str">
            <v>y</v>
          </cell>
          <cell r="INR1" t="str">
            <v>y</v>
          </cell>
          <cell r="INS1" t="str">
            <v>y</v>
          </cell>
          <cell r="INT1" t="str">
            <v>y</v>
          </cell>
          <cell r="INU1" t="str">
            <v>y</v>
          </cell>
          <cell r="INV1" t="str">
            <v>y</v>
          </cell>
          <cell r="INW1" t="str">
            <v>y</v>
          </cell>
          <cell r="INX1" t="str">
            <v>y</v>
          </cell>
          <cell r="INY1" t="str">
            <v>y</v>
          </cell>
          <cell r="INZ1" t="str">
            <v>y</v>
          </cell>
          <cell r="IOA1" t="str">
            <v>y</v>
          </cell>
          <cell r="IOB1" t="str">
            <v>y</v>
          </cell>
          <cell r="IOC1" t="str">
            <v>y</v>
          </cell>
          <cell r="IOD1" t="str">
            <v>y</v>
          </cell>
          <cell r="IOE1" t="str">
            <v>y</v>
          </cell>
          <cell r="IOF1" t="str">
            <v>y</v>
          </cell>
          <cell r="IOG1" t="str">
            <v>y</v>
          </cell>
          <cell r="IOH1" t="str">
            <v>y</v>
          </cell>
          <cell r="IOI1" t="str">
            <v>y</v>
          </cell>
          <cell r="IOJ1" t="str">
            <v>y</v>
          </cell>
          <cell r="IOK1" t="str">
            <v>y</v>
          </cell>
          <cell r="IOL1" t="str">
            <v>y</v>
          </cell>
          <cell r="IOM1" t="str">
            <v>y</v>
          </cell>
          <cell r="ION1" t="str">
            <v>y</v>
          </cell>
          <cell r="IOO1" t="str">
            <v>y</v>
          </cell>
          <cell r="IOP1" t="str">
            <v>y</v>
          </cell>
          <cell r="IOQ1" t="str">
            <v>y</v>
          </cell>
          <cell r="IOR1" t="str">
            <v>y</v>
          </cell>
          <cell r="IOS1" t="str">
            <v>y</v>
          </cell>
          <cell r="IOT1" t="str">
            <v>y</v>
          </cell>
          <cell r="IOU1" t="str">
            <v>y</v>
          </cell>
          <cell r="IOV1" t="str">
            <v>y</v>
          </cell>
          <cell r="IOW1" t="str">
            <v>y</v>
          </cell>
          <cell r="IOX1" t="str">
            <v>y</v>
          </cell>
          <cell r="IOY1" t="str">
            <v>y</v>
          </cell>
          <cell r="IOZ1" t="str">
            <v>y</v>
          </cell>
          <cell r="IPA1" t="str">
            <v>y</v>
          </cell>
          <cell r="IPB1" t="str">
            <v>y</v>
          </cell>
          <cell r="IPC1" t="str">
            <v>y</v>
          </cell>
          <cell r="IPD1" t="str">
            <v>y</v>
          </cell>
          <cell r="IPE1" t="str">
            <v>y</v>
          </cell>
          <cell r="IPF1" t="str">
            <v>y</v>
          </cell>
          <cell r="IPG1" t="str">
            <v>y</v>
          </cell>
          <cell r="IPH1" t="str">
            <v>y</v>
          </cell>
          <cell r="IPI1" t="str">
            <v>y</v>
          </cell>
          <cell r="IPJ1" t="str">
            <v>y</v>
          </cell>
          <cell r="IPK1" t="str">
            <v>y</v>
          </cell>
          <cell r="IPL1" t="str">
            <v>y</v>
          </cell>
          <cell r="IPM1" t="str">
            <v>y</v>
          </cell>
          <cell r="IPN1" t="str">
            <v>y</v>
          </cell>
          <cell r="IPO1" t="str">
            <v>y</v>
          </cell>
          <cell r="IPP1" t="str">
            <v>y</v>
          </cell>
          <cell r="IPQ1" t="str">
            <v>y</v>
          </cell>
          <cell r="IPR1" t="str">
            <v>y</v>
          </cell>
          <cell r="IPS1" t="str">
            <v>y</v>
          </cell>
          <cell r="IPT1" t="str">
            <v>y</v>
          </cell>
          <cell r="IPU1" t="str">
            <v>y</v>
          </cell>
          <cell r="IPV1" t="str">
            <v>y</v>
          </cell>
          <cell r="IPW1" t="str">
            <v>y</v>
          </cell>
          <cell r="IPX1" t="str">
            <v>y</v>
          </cell>
          <cell r="IPY1" t="str">
            <v>y</v>
          </cell>
          <cell r="IPZ1" t="str">
            <v>y</v>
          </cell>
          <cell r="IQA1" t="str">
            <v>y</v>
          </cell>
          <cell r="IQB1" t="str">
            <v>y</v>
          </cell>
          <cell r="IQC1" t="str">
            <v>y</v>
          </cell>
          <cell r="IQD1" t="str">
            <v>y</v>
          </cell>
          <cell r="IQE1" t="str">
            <v>y</v>
          </cell>
          <cell r="IQF1" t="str">
            <v>y</v>
          </cell>
          <cell r="IQG1" t="str">
            <v>y</v>
          </cell>
          <cell r="IQH1" t="str">
            <v>y</v>
          </cell>
          <cell r="IQI1" t="str">
            <v>y</v>
          </cell>
          <cell r="IQJ1" t="str">
            <v>y</v>
          </cell>
          <cell r="IQK1" t="str">
            <v>y</v>
          </cell>
          <cell r="IQL1" t="str">
            <v>y</v>
          </cell>
          <cell r="IQM1" t="str">
            <v>y</v>
          </cell>
          <cell r="IQN1" t="str">
            <v>y</v>
          </cell>
          <cell r="IQO1" t="str">
            <v>y</v>
          </cell>
          <cell r="IQP1" t="str">
            <v>y</v>
          </cell>
          <cell r="IQQ1" t="str">
            <v>y</v>
          </cell>
          <cell r="IQR1" t="str">
            <v>y</v>
          </cell>
          <cell r="IQS1" t="str">
            <v>y</v>
          </cell>
          <cell r="IQT1" t="str">
            <v>y</v>
          </cell>
          <cell r="IQU1" t="str">
            <v>y</v>
          </cell>
          <cell r="IQV1" t="str">
            <v>y</v>
          </cell>
          <cell r="IQW1" t="str">
            <v>y</v>
          </cell>
          <cell r="IQX1" t="str">
            <v>y</v>
          </cell>
          <cell r="IQY1" t="str">
            <v>y</v>
          </cell>
          <cell r="IQZ1" t="str">
            <v>y</v>
          </cell>
          <cell r="IRA1" t="str">
            <v>y</v>
          </cell>
          <cell r="IRB1" t="str">
            <v>y</v>
          </cell>
          <cell r="IRC1" t="str">
            <v>y</v>
          </cell>
          <cell r="IRD1" t="str">
            <v>y</v>
          </cell>
          <cell r="IRE1" t="str">
            <v>y</v>
          </cell>
          <cell r="IRF1" t="str">
            <v>y</v>
          </cell>
          <cell r="IRG1" t="str">
            <v>y</v>
          </cell>
          <cell r="IRH1" t="str">
            <v>y</v>
          </cell>
          <cell r="IRI1" t="str">
            <v>y</v>
          </cell>
          <cell r="IRJ1" t="str">
            <v>y</v>
          </cell>
          <cell r="IRK1" t="str">
            <v>y</v>
          </cell>
          <cell r="IRL1" t="str">
            <v>y</v>
          </cell>
          <cell r="IRM1" t="str">
            <v>y</v>
          </cell>
          <cell r="IRN1" t="str">
            <v>y</v>
          </cell>
          <cell r="IRO1" t="str">
            <v>y</v>
          </cell>
          <cell r="IRP1" t="str">
            <v>y</v>
          </cell>
          <cell r="IRQ1" t="str">
            <v>y</v>
          </cell>
          <cell r="IRR1" t="str">
            <v>y</v>
          </cell>
          <cell r="IRS1" t="str">
            <v>y</v>
          </cell>
          <cell r="IRT1" t="str">
            <v>y</v>
          </cell>
          <cell r="IRU1" t="str">
            <v>y</v>
          </cell>
          <cell r="IRV1" t="str">
            <v>y</v>
          </cell>
          <cell r="IRW1" t="str">
            <v>y</v>
          </cell>
          <cell r="IRX1" t="str">
            <v>y</v>
          </cell>
          <cell r="IRY1" t="str">
            <v>y</v>
          </cell>
          <cell r="IRZ1" t="str">
            <v>y</v>
          </cell>
          <cell r="ISA1" t="str">
            <v>y</v>
          </cell>
          <cell r="ISB1" t="str">
            <v>y</v>
          </cell>
          <cell r="ISC1" t="str">
            <v>y</v>
          </cell>
          <cell r="ISD1" t="str">
            <v>y</v>
          </cell>
          <cell r="ISE1" t="str">
            <v>y</v>
          </cell>
          <cell r="ISF1" t="str">
            <v>y</v>
          </cell>
          <cell r="ISG1" t="str">
            <v>y</v>
          </cell>
          <cell r="ISH1" t="str">
            <v>y</v>
          </cell>
          <cell r="ISI1" t="str">
            <v>y</v>
          </cell>
          <cell r="ISJ1" t="str">
            <v>y</v>
          </cell>
          <cell r="ISK1" t="str">
            <v>y</v>
          </cell>
          <cell r="ISL1" t="str">
            <v>y</v>
          </cell>
          <cell r="ISM1" t="str">
            <v>y</v>
          </cell>
          <cell r="ISN1" t="str">
            <v>y</v>
          </cell>
          <cell r="ISO1" t="str">
            <v>y</v>
          </cell>
          <cell r="ISP1" t="str">
            <v>y</v>
          </cell>
          <cell r="ISQ1" t="str">
            <v>y</v>
          </cell>
          <cell r="ISR1" t="str">
            <v>y</v>
          </cell>
          <cell r="ISS1" t="str">
            <v>y</v>
          </cell>
          <cell r="IST1" t="str">
            <v>y</v>
          </cell>
          <cell r="ISU1" t="str">
            <v>y</v>
          </cell>
          <cell r="ISV1" t="str">
            <v>y</v>
          </cell>
          <cell r="ISW1" t="str">
            <v>y</v>
          </cell>
          <cell r="ISX1" t="str">
            <v>y</v>
          </cell>
          <cell r="ISY1" t="str">
            <v>y</v>
          </cell>
          <cell r="ISZ1" t="str">
            <v>y</v>
          </cell>
          <cell r="ITA1" t="str">
            <v>y</v>
          </cell>
          <cell r="ITB1" t="str">
            <v>y</v>
          </cell>
          <cell r="ITC1" t="str">
            <v>y</v>
          </cell>
          <cell r="ITD1" t="str">
            <v>y</v>
          </cell>
          <cell r="ITE1" t="str">
            <v>y</v>
          </cell>
          <cell r="ITF1" t="str">
            <v>y</v>
          </cell>
          <cell r="ITG1" t="str">
            <v>y</v>
          </cell>
          <cell r="ITH1" t="str">
            <v>y</v>
          </cell>
          <cell r="ITI1" t="str">
            <v>y</v>
          </cell>
          <cell r="ITJ1" t="str">
            <v>y</v>
          </cell>
          <cell r="ITK1" t="str">
            <v>y</v>
          </cell>
          <cell r="ITL1" t="str">
            <v>y</v>
          </cell>
          <cell r="ITM1" t="str">
            <v>y</v>
          </cell>
          <cell r="ITN1" t="str">
            <v>y</v>
          </cell>
          <cell r="ITO1" t="str">
            <v>y</v>
          </cell>
          <cell r="ITP1" t="str">
            <v>y</v>
          </cell>
          <cell r="ITQ1" t="str">
            <v>y</v>
          </cell>
          <cell r="ITR1" t="str">
            <v>y</v>
          </cell>
          <cell r="ITS1" t="str">
            <v>y</v>
          </cell>
          <cell r="ITT1" t="str">
            <v>y</v>
          </cell>
          <cell r="ITU1" t="str">
            <v>y</v>
          </cell>
          <cell r="ITV1" t="str">
            <v>y</v>
          </cell>
          <cell r="ITW1" t="str">
            <v>y</v>
          </cell>
          <cell r="ITX1" t="str">
            <v>y</v>
          </cell>
          <cell r="ITY1" t="str">
            <v>y</v>
          </cell>
          <cell r="ITZ1" t="str">
            <v>y</v>
          </cell>
          <cell r="IUA1" t="str">
            <v>y</v>
          </cell>
          <cell r="IUB1" t="str">
            <v>y</v>
          </cell>
          <cell r="IUC1" t="str">
            <v>y</v>
          </cell>
          <cell r="IUD1" t="str">
            <v>y</v>
          </cell>
          <cell r="IUE1" t="str">
            <v>y</v>
          </cell>
          <cell r="IUF1" t="str">
            <v>y</v>
          </cell>
          <cell r="IUG1" t="str">
            <v>y</v>
          </cell>
          <cell r="IUH1" t="str">
            <v>y</v>
          </cell>
          <cell r="IUI1" t="str">
            <v>y</v>
          </cell>
          <cell r="IUJ1" t="str">
            <v>y</v>
          </cell>
          <cell r="IUK1" t="str">
            <v>y</v>
          </cell>
          <cell r="IUL1" t="str">
            <v>y</v>
          </cell>
          <cell r="IUM1" t="str">
            <v>y</v>
          </cell>
          <cell r="IUN1" t="str">
            <v>y</v>
          </cell>
          <cell r="IUO1" t="str">
            <v>y</v>
          </cell>
          <cell r="IUP1" t="str">
            <v>y</v>
          </cell>
          <cell r="IUQ1" t="str">
            <v>y</v>
          </cell>
          <cell r="IUR1" t="str">
            <v>y</v>
          </cell>
          <cell r="IUS1" t="str">
            <v>y</v>
          </cell>
          <cell r="IUT1" t="str">
            <v>y</v>
          </cell>
          <cell r="IUU1" t="str">
            <v>y</v>
          </cell>
          <cell r="IUV1" t="str">
            <v>y</v>
          </cell>
          <cell r="IUW1" t="str">
            <v>y</v>
          </cell>
          <cell r="IUX1" t="str">
            <v>y</v>
          </cell>
          <cell r="IUY1" t="str">
            <v>y</v>
          </cell>
          <cell r="IUZ1" t="str">
            <v>y</v>
          </cell>
          <cell r="IVA1" t="str">
            <v>y</v>
          </cell>
          <cell r="IVB1" t="str">
            <v>y</v>
          </cell>
          <cell r="IVC1" t="str">
            <v>y</v>
          </cell>
          <cell r="IVD1" t="str">
            <v>y</v>
          </cell>
          <cell r="IVE1" t="str">
            <v>y</v>
          </cell>
          <cell r="IVF1" t="str">
            <v>y</v>
          </cell>
          <cell r="IVG1" t="str">
            <v>y</v>
          </cell>
          <cell r="IVH1" t="str">
            <v>y</v>
          </cell>
          <cell r="IVI1" t="str">
            <v>y</v>
          </cell>
          <cell r="IVJ1" t="str">
            <v>y</v>
          </cell>
          <cell r="IVK1" t="str">
            <v>y</v>
          </cell>
          <cell r="IVL1" t="str">
            <v>y</v>
          </cell>
          <cell r="IVM1" t="str">
            <v>y</v>
          </cell>
          <cell r="IVN1" t="str">
            <v>y</v>
          </cell>
          <cell r="IVO1" t="str">
            <v>y</v>
          </cell>
          <cell r="IVP1" t="str">
            <v>y</v>
          </cell>
          <cell r="IVQ1" t="str">
            <v>y</v>
          </cell>
          <cell r="IVR1" t="str">
            <v>y</v>
          </cell>
          <cell r="IVS1" t="str">
            <v>y</v>
          </cell>
          <cell r="IVT1" t="str">
            <v>y</v>
          </cell>
          <cell r="IVU1" t="str">
            <v>y</v>
          </cell>
          <cell r="IVV1" t="str">
            <v>y</v>
          </cell>
          <cell r="IVW1" t="str">
            <v>y</v>
          </cell>
          <cell r="IVX1" t="str">
            <v>y</v>
          </cell>
          <cell r="IVY1" t="str">
            <v>y</v>
          </cell>
          <cell r="IVZ1" t="str">
            <v>y</v>
          </cell>
          <cell r="IWA1" t="str">
            <v>y</v>
          </cell>
          <cell r="IWB1" t="str">
            <v>y</v>
          </cell>
          <cell r="IWC1" t="str">
            <v>y</v>
          </cell>
          <cell r="IWD1" t="str">
            <v>y</v>
          </cell>
          <cell r="IWE1" t="str">
            <v>y</v>
          </cell>
          <cell r="IWF1" t="str">
            <v>y</v>
          </cell>
          <cell r="IWG1" t="str">
            <v>y</v>
          </cell>
          <cell r="IWH1" t="str">
            <v>y</v>
          </cell>
          <cell r="IWI1" t="str">
            <v>y</v>
          </cell>
          <cell r="IWJ1" t="str">
            <v>y</v>
          </cell>
          <cell r="IWK1" t="str">
            <v>y</v>
          </cell>
          <cell r="IWL1" t="str">
            <v>y</v>
          </cell>
          <cell r="IWM1" t="str">
            <v>y</v>
          </cell>
          <cell r="IWN1" t="str">
            <v>y</v>
          </cell>
          <cell r="IWO1" t="str">
            <v>y</v>
          </cell>
          <cell r="IWP1" t="str">
            <v>y</v>
          </cell>
          <cell r="IWQ1" t="str">
            <v>y</v>
          </cell>
          <cell r="IWR1" t="str">
            <v>y</v>
          </cell>
          <cell r="IWS1" t="str">
            <v>y</v>
          </cell>
          <cell r="IWT1" t="str">
            <v>y</v>
          </cell>
          <cell r="IWU1" t="str">
            <v>y</v>
          </cell>
          <cell r="IWV1" t="str">
            <v>y</v>
          </cell>
          <cell r="IWW1" t="str">
            <v>y</v>
          </cell>
          <cell r="IWX1" t="str">
            <v>y</v>
          </cell>
          <cell r="IWY1" t="str">
            <v>y</v>
          </cell>
          <cell r="IWZ1" t="str">
            <v>y</v>
          </cell>
          <cell r="IXA1" t="str">
            <v>y</v>
          </cell>
          <cell r="IXB1" t="str">
            <v>y</v>
          </cell>
          <cell r="IXC1" t="str">
            <v>y</v>
          </cell>
          <cell r="IXD1" t="str">
            <v>y</v>
          </cell>
          <cell r="IXE1" t="str">
            <v>y</v>
          </cell>
          <cell r="IXF1" t="str">
            <v>y</v>
          </cell>
          <cell r="IXG1" t="str">
            <v>y</v>
          </cell>
          <cell r="IXH1" t="str">
            <v>y</v>
          </cell>
          <cell r="IXI1" t="str">
            <v>y</v>
          </cell>
          <cell r="IXJ1" t="str">
            <v>y</v>
          </cell>
          <cell r="IXK1" t="str">
            <v>y</v>
          </cell>
          <cell r="IXL1" t="str">
            <v>y</v>
          </cell>
          <cell r="IXM1" t="str">
            <v>y</v>
          </cell>
          <cell r="IXN1" t="str">
            <v>y</v>
          </cell>
          <cell r="IXO1" t="str">
            <v>y</v>
          </cell>
          <cell r="IXP1" t="str">
            <v>y</v>
          </cell>
          <cell r="IXQ1" t="str">
            <v>y</v>
          </cell>
          <cell r="IXR1" t="str">
            <v>y</v>
          </cell>
          <cell r="IXS1" t="str">
            <v>y</v>
          </cell>
          <cell r="IXT1" t="str">
            <v>y</v>
          </cell>
          <cell r="IXU1" t="str">
            <v>y</v>
          </cell>
          <cell r="IXV1" t="str">
            <v>y</v>
          </cell>
          <cell r="IXW1" t="str">
            <v>y</v>
          </cell>
          <cell r="IXX1" t="str">
            <v>y</v>
          </cell>
          <cell r="IXY1" t="str">
            <v>y</v>
          </cell>
          <cell r="IXZ1" t="str">
            <v>y</v>
          </cell>
          <cell r="IYA1" t="str">
            <v>y</v>
          </cell>
          <cell r="IYB1" t="str">
            <v>y</v>
          </cell>
          <cell r="IYC1" t="str">
            <v>y</v>
          </cell>
          <cell r="IYD1" t="str">
            <v>y</v>
          </cell>
          <cell r="IYE1" t="str">
            <v>y</v>
          </cell>
          <cell r="IYF1" t="str">
            <v>y</v>
          </cell>
          <cell r="IYG1" t="str">
            <v>y</v>
          </cell>
          <cell r="IYH1" t="str">
            <v>y</v>
          </cell>
          <cell r="IYI1" t="str">
            <v>y</v>
          </cell>
          <cell r="IYJ1" t="str">
            <v>y</v>
          </cell>
          <cell r="IYK1" t="str">
            <v>y</v>
          </cell>
          <cell r="IYL1" t="str">
            <v>y</v>
          </cell>
          <cell r="IYM1" t="str">
            <v>y</v>
          </cell>
          <cell r="IYN1" t="str">
            <v>y</v>
          </cell>
          <cell r="IYO1" t="str">
            <v>y</v>
          </cell>
          <cell r="IYP1" t="str">
            <v>y</v>
          </cell>
          <cell r="IYQ1" t="str">
            <v>y</v>
          </cell>
          <cell r="IYR1" t="str">
            <v>y</v>
          </cell>
          <cell r="IYS1" t="str">
            <v>y</v>
          </cell>
          <cell r="IYT1" t="str">
            <v>y</v>
          </cell>
          <cell r="IYU1" t="str">
            <v>y</v>
          </cell>
          <cell r="IYV1" t="str">
            <v>y</v>
          </cell>
          <cell r="IYW1" t="str">
            <v>y</v>
          </cell>
          <cell r="IYX1" t="str">
            <v>y</v>
          </cell>
          <cell r="IYY1" t="str">
            <v>y</v>
          </cell>
          <cell r="IYZ1" t="str">
            <v>y</v>
          </cell>
          <cell r="IZA1" t="str">
            <v>y</v>
          </cell>
          <cell r="IZB1" t="str">
            <v>y</v>
          </cell>
          <cell r="IZC1" t="str">
            <v>y</v>
          </cell>
          <cell r="IZD1" t="str">
            <v>y</v>
          </cell>
          <cell r="IZE1" t="str">
            <v>y</v>
          </cell>
          <cell r="IZF1" t="str">
            <v>y</v>
          </cell>
          <cell r="IZG1" t="str">
            <v>y</v>
          </cell>
          <cell r="IZH1" t="str">
            <v>y</v>
          </cell>
          <cell r="IZI1" t="str">
            <v>y</v>
          </cell>
          <cell r="IZJ1" t="str">
            <v>y</v>
          </cell>
          <cell r="IZK1" t="str">
            <v>y</v>
          </cell>
          <cell r="IZL1" t="str">
            <v>y</v>
          </cell>
          <cell r="IZM1" t="str">
            <v>y</v>
          </cell>
          <cell r="IZN1" t="str">
            <v>y</v>
          </cell>
          <cell r="IZO1" t="str">
            <v>y</v>
          </cell>
          <cell r="IZP1" t="str">
            <v>y</v>
          </cell>
          <cell r="IZQ1" t="str">
            <v>y</v>
          </cell>
          <cell r="IZR1" t="str">
            <v>y</v>
          </cell>
          <cell r="IZS1" t="str">
            <v>y</v>
          </cell>
          <cell r="IZT1" t="str">
            <v>y</v>
          </cell>
          <cell r="IZU1" t="str">
            <v>y</v>
          </cell>
          <cell r="IZV1" t="str">
            <v>y</v>
          </cell>
          <cell r="IZW1" t="str">
            <v>y</v>
          </cell>
          <cell r="IZX1" t="str">
            <v>y</v>
          </cell>
          <cell r="IZY1" t="str">
            <v>y</v>
          </cell>
          <cell r="IZZ1" t="str">
            <v>y</v>
          </cell>
          <cell r="JAA1" t="str">
            <v>y</v>
          </cell>
          <cell r="JAB1" t="str">
            <v>y</v>
          </cell>
          <cell r="JAC1" t="str">
            <v>y</v>
          </cell>
          <cell r="JAD1" t="str">
            <v>y</v>
          </cell>
          <cell r="JAE1" t="str">
            <v>y</v>
          </cell>
          <cell r="JAF1" t="str">
            <v>y</v>
          </cell>
          <cell r="JAG1" t="str">
            <v>y</v>
          </cell>
          <cell r="JAH1" t="str">
            <v>y</v>
          </cell>
          <cell r="JAI1" t="str">
            <v>y</v>
          </cell>
          <cell r="JAJ1" t="str">
            <v>y</v>
          </cell>
          <cell r="JAK1" t="str">
            <v>y</v>
          </cell>
          <cell r="JAL1" t="str">
            <v>y</v>
          </cell>
          <cell r="JAM1" t="str">
            <v>y</v>
          </cell>
          <cell r="JAN1" t="str">
            <v>y</v>
          </cell>
          <cell r="JAO1" t="str">
            <v>y</v>
          </cell>
          <cell r="JAP1" t="str">
            <v>y</v>
          </cell>
          <cell r="JAQ1" t="str">
            <v>y</v>
          </cell>
          <cell r="JAR1" t="str">
            <v>y</v>
          </cell>
          <cell r="JAS1" t="str">
            <v>y</v>
          </cell>
          <cell r="JAT1" t="str">
            <v>y</v>
          </cell>
          <cell r="JAU1" t="str">
            <v>y</v>
          </cell>
          <cell r="JAV1" t="str">
            <v>y</v>
          </cell>
          <cell r="JAW1" t="str">
            <v>y</v>
          </cell>
          <cell r="JAX1" t="str">
            <v>y</v>
          </cell>
          <cell r="JAY1" t="str">
            <v>y</v>
          </cell>
          <cell r="JAZ1" t="str">
            <v>y</v>
          </cell>
          <cell r="JBA1" t="str">
            <v>y</v>
          </cell>
          <cell r="JBB1" t="str">
            <v>y</v>
          </cell>
          <cell r="JBC1" t="str">
            <v>y</v>
          </cell>
          <cell r="JBD1" t="str">
            <v>y</v>
          </cell>
          <cell r="JBE1" t="str">
            <v>y</v>
          </cell>
          <cell r="JBF1" t="str">
            <v>y</v>
          </cell>
          <cell r="JBG1" t="str">
            <v>y</v>
          </cell>
          <cell r="JBH1" t="str">
            <v>y</v>
          </cell>
          <cell r="JBI1" t="str">
            <v>y</v>
          </cell>
          <cell r="JBJ1" t="str">
            <v>y</v>
          </cell>
          <cell r="JBK1" t="str">
            <v>y</v>
          </cell>
          <cell r="JBL1" t="str">
            <v>y</v>
          </cell>
          <cell r="JBM1" t="str">
            <v>y</v>
          </cell>
          <cell r="JBN1" t="str">
            <v>y</v>
          </cell>
          <cell r="JBO1" t="str">
            <v>y</v>
          </cell>
          <cell r="JBP1" t="str">
            <v>y</v>
          </cell>
          <cell r="JBQ1" t="str">
            <v>y</v>
          </cell>
          <cell r="JBR1" t="str">
            <v>y</v>
          </cell>
          <cell r="JBS1" t="str">
            <v>y</v>
          </cell>
          <cell r="JBT1" t="str">
            <v>y</v>
          </cell>
          <cell r="JBU1" t="str">
            <v>y</v>
          </cell>
          <cell r="JBV1" t="str">
            <v>y</v>
          </cell>
          <cell r="JBW1" t="str">
            <v>y</v>
          </cell>
          <cell r="JBX1" t="str">
            <v>y</v>
          </cell>
          <cell r="JBY1" t="str">
            <v>y</v>
          </cell>
          <cell r="JBZ1" t="str">
            <v>y</v>
          </cell>
          <cell r="JCA1" t="str">
            <v>y</v>
          </cell>
          <cell r="JCB1" t="str">
            <v>y</v>
          </cell>
          <cell r="JCC1" t="str">
            <v>y</v>
          </cell>
          <cell r="JCD1" t="str">
            <v>y</v>
          </cell>
          <cell r="JCE1" t="str">
            <v>y</v>
          </cell>
          <cell r="JCF1" t="str">
            <v>y</v>
          </cell>
          <cell r="JCG1" t="str">
            <v>y</v>
          </cell>
          <cell r="JCH1" t="str">
            <v>y</v>
          </cell>
          <cell r="JCI1" t="str">
            <v>y</v>
          </cell>
          <cell r="JCJ1" t="str">
            <v>y</v>
          </cell>
          <cell r="JCK1" t="str">
            <v>y</v>
          </cell>
          <cell r="JCL1" t="str">
            <v>y</v>
          </cell>
          <cell r="JCM1" t="str">
            <v>y</v>
          </cell>
          <cell r="JCN1" t="str">
            <v>y</v>
          </cell>
          <cell r="JCO1" t="str">
            <v>y</v>
          </cell>
          <cell r="JCP1" t="str">
            <v>y</v>
          </cell>
          <cell r="JCQ1" t="str">
            <v>y</v>
          </cell>
          <cell r="JCR1" t="str">
            <v>y</v>
          </cell>
          <cell r="JCS1" t="str">
            <v>y</v>
          </cell>
          <cell r="JCT1" t="str">
            <v>y</v>
          </cell>
          <cell r="JCU1" t="str">
            <v>y</v>
          </cell>
          <cell r="JCV1" t="str">
            <v>y</v>
          </cell>
          <cell r="JCW1" t="str">
            <v>y</v>
          </cell>
          <cell r="JCX1" t="str">
            <v>y</v>
          </cell>
          <cell r="JCY1" t="str">
            <v>y</v>
          </cell>
          <cell r="JCZ1" t="str">
            <v>y</v>
          </cell>
          <cell r="JDA1" t="str">
            <v>y</v>
          </cell>
          <cell r="JDB1" t="str">
            <v>y</v>
          </cell>
          <cell r="JDC1" t="str">
            <v>y</v>
          </cell>
          <cell r="JDD1" t="str">
            <v>y</v>
          </cell>
          <cell r="JDE1" t="str">
            <v>y</v>
          </cell>
          <cell r="JDF1" t="str">
            <v>y</v>
          </cell>
          <cell r="JDG1" t="str">
            <v>y</v>
          </cell>
          <cell r="JDH1" t="str">
            <v>y</v>
          </cell>
          <cell r="JDI1" t="str">
            <v>y</v>
          </cell>
          <cell r="JDJ1" t="str">
            <v>y</v>
          </cell>
          <cell r="JDK1" t="str">
            <v>y</v>
          </cell>
          <cell r="JDL1" t="str">
            <v>y</v>
          </cell>
          <cell r="JDM1" t="str">
            <v>y</v>
          </cell>
          <cell r="JDN1" t="str">
            <v>y</v>
          </cell>
          <cell r="JDO1" t="str">
            <v>y</v>
          </cell>
          <cell r="JDP1" t="str">
            <v>y</v>
          </cell>
          <cell r="JDQ1" t="str">
            <v>y</v>
          </cell>
          <cell r="JDR1" t="str">
            <v>y</v>
          </cell>
          <cell r="JDS1" t="str">
            <v>y</v>
          </cell>
          <cell r="JDT1" t="str">
            <v>y</v>
          </cell>
          <cell r="JDU1" t="str">
            <v>y</v>
          </cell>
          <cell r="JDV1" t="str">
            <v>y</v>
          </cell>
          <cell r="JDW1" t="str">
            <v>y</v>
          </cell>
          <cell r="JDX1" t="str">
            <v>y</v>
          </cell>
          <cell r="JDY1" t="str">
            <v>y</v>
          </cell>
          <cell r="JDZ1" t="str">
            <v>y</v>
          </cell>
          <cell r="JEA1" t="str">
            <v>y</v>
          </cell>
          <cell r="JEB1" t="str">
            <v>y</v>
          </cell>
          <cell r="JEC1" t="str">
            <v>y</v>
          </cell>
          <cell r="JED1" t="str">
            <v>y</v>
          </cell>
          <cell r="JEE1" t="str">
            <v>y</v>
          </cell>
          <cell r="JEF1" t="str">
            <v>y</v>
          </cell>
          <cell r="JEG1" t="str">
            <v>y</v>
          </cell>
          <cell r="JEH1" t="str">
            <v>y</v>
          </cell>
          <cell r="JEI1" t="str">
            <v>y</v>
          </cell>
          <cell r="JEJ1" t="str">
            <v>y</v>
          </cell>
          <cell r="JEK1" t="str">
            <v>y</v>
          </cell>
          <cell r="JEL1" t="str">
            <v>y</v>
          </cell>
          <cell r="JEM1" t="str">
            <v>y</v>
          </cell>
          <cell r="JEN1" t="str">
            <v>y</v>
          </cell>
          <cell r="JEO1" t="str">
            <v>y</v>
          </cell>
          <cell r="JEP1" t="str">
            <v>y</v>
          </cell>
          <cell r="JEQ1" t="str">
            <v>y</v>
          </cell>
          <cell r="JER1" t="str">
            <v>y</v>
          </cell>
          <cell r="JES1" t="str">
            <v>y</v>
          </cell>
          <cell r="JET1" t="str">
            <v>y</v>
          </cell>
          <cell r="JEU1" t="str">
            <v>y</v>
          </cell>
          <cell r="JEV1" t="str">
            <v>y</v>
          </cell>
          <cell r="JEW1" t="str">
            <v>y</v>
          </cell>
          <cell r="JEX1" t="str">
            <v>y</v>
          </cell>
          <cell r="JEY1" t="str">
            <v>y</v>
          </cell>
          <cell r="JEZ1" t="str">
            <v>y</v>
          </cell>
          <cell r="JFA1" t="str">
            <v>y</v>
          </cell>
          <cell r="JFB1" t="str">
            <v>y</v>
          </cell>
          <cell r="JFC1" t="str">
            <v>y</v>
          </cell>
          <cell r="JFD1" t="str">
            <v>y</v>
          </cell>
          <cell r="JFE1" t="str">
            <v>y</v>
          </cell>
          <cell r="JFF1" t="str">
            <v>y</v>
          </cell>
          <cell r="JFG1" t="str">
            <v>y</v>
          </cell>
          <cell r="JFH1" t="str">
            <v>y</v>
          </cell>
          <cell r="JFI1" t="str">
            <v>y</v>
          </cell>
          <cell r="JFJ1" t="str">
            <v>y</v>
          </cell>
          <cell r="JFK1" t="str">
            <v>y</v>
          </cell>
          <cell r="JFL1" t="str">
            <v>y</v>
          </cell>
          <cell r="JFM1" t="str">
            <v>y</v>
          </cell>
          <cell r="JFN1" t="str">
            <v>y</v>
          </cell>
          <cell r="JFO1" t="str">
            <v>y</v>
          </cell>
          <cell r="JFP1" t="str">
            <v>y</v>
          </cell>
          <cell r="JFQ1" t="str">
            <v>y</v>
          </cell>
          <cell r="JFR1" t="str">
            <v>y</v>
          </cell>
          <cell r="JFS1" t="str">
            <v>y</v>
          </cell>
          <cell r="JFT1" t="str">
            <v>y</v>
          </cell>
          <cell r="JFU1" t="str">
            <v>y</v>
          </cell>
          <cell r="JFV1" t="str">
            <v>y</v>
          </cell>
          <cell r="JFW1" t="str">
            <v>y</v>
          </cell>
          <cell r="JFX1" t="str">
            <v>y</v>
          </cell>
          <cell r="JFY1" t="str">
            <v>y</v>
          </cell>
          <cell r="JFZ1" t="str">
            <v>y</v>
          </cell>
          <cell r="JGA1" t="str">
            <v>y</v>
          </cell>
          <cell r="JGB1" t="str">
            <v>y</v>
          </cell>
          <cell r="JGC1" t="str">
            <v>y</v>
          </cell>
          <cell r="JGD1" t="str">
            <v>y</v>
          </cell>
          <cell r="JGE1" t="str">
            <v>y</v>
          </cell>
          <cell r="JGF1" t="str">
            <v>y</v>
          </cell>
          <cell r="JGG1" t="str">
            <v>y</v>
          </cell>
          <cell r="JGH1" t="str">
            <v>y</v>
          </cell>
          <cell r="JGI1" t="str">
            <v>y</v>
          </cell>
          <cell r="JGJ1" t="str">
            <v>y</v>
          </cell>
          <cell r="JGK1" t="str">
            <v>y</v>
          </cell>
          <cell r="JGL1" t="str">
            <v>y</v>
          </cell>
          <cell r="JGM1" t="str">
            <v>y</v>
          </cell>
          <cell r="JGN1" t="str">
            <v>y</v>
          </cell>
          <cell r="JGO1" t="str">
            <v>y</v>
          </cell>
          <cell r="JGP1" t="str">
            <v>y</v>
          </cell>
          <cell r="JGQ1" t="str">
            <v>y</v>
          </cell>
          <cell r="JGR1" t="str">
            <v>y</v>
          </cell>
          <cell r="JGS1" t="str">
            <v>y</v>
          </cell>
          <cell r="JGT1" t="str">
            <v>y</v>
          </cell>
          <cell r="JGU1" t="str">
            <v>y</v>
          </cell>
          <cell r="JGV1" t="str">
            <v>y</v>
          </cell>
          <cell r="JGW1" t="str">
            <v>y</v>
          </cell>
          <cell r="JGX1" t="str">
            <v>y</v>
          </cell>
          <cell r="JGY1" t="str">
            <v>y</v>
          </cell>
          <cell r="JGZ1" t="str">
            <v>y</v>
          </cell>
          <cell r="JHA1" t="str">
            <v>y</v>
          </cell>
          <cell r="JHB1" t="str">
            <v>y</v>
          </cell>
          <cell r="JHC1" t="str">
            <v>y</v>
          </cell>
          <cell r="JHD1" t="str">
            <v>y</v>
          </cell>
          <cell r="JHE1" t="str">
            <v>y</v>
          </cell>
          <cell r="JHF1" t="str">
            <v>y</v>
          </cell>
          <cell r="JHG1" t="str">
            <v>y</v>
          </cell>
          <cell r="JHH1" t="str">
            <v>y</v>
          </cell>
          <cell r="JHI1" t="str">
            <v>y</v>
          </cell>
          <cell r="JHJ1" t="str">
            <v>y</v>
          </cell>
          <cell r="JHK1" t="str">
            <v>y</v>
          </cell>
          <cell r="JHL1" t="str">
            <v>y</v>
          </cell>
          <cell r="JHM1" t="str">
            <v>y</v>
          </cell>
          <cell r="JHN1" t="str">
            <v>y</v>
          </cell>
          <cell r="JHO1" t="str">
            <v>y</v>
          </cell>
          <cell r="JHP1" t="str">
            <v>y</v>
          </cell>
          <cell r="JHQ1" t="str">
            <v>y</v>
          </cell>
          <cell r="JHR1" t="str">
            <v>y</v>
          </cell>
          <cell r="JHS1" t="str">
            <v>y</v>
          </cell>
          <cell r="JHT1" t="str">
            <v>y</v>
          </cell>
          <cell r="JHU1" t="str">
            <v>y</v>
          </cell>
          <cell r="JHV1" t="str">
            <v>y</v>
          </cell>
          <cell r="JHW1" t="str">
            <v>y</v>
          </cell>
          <cell r="JHX1" t="str">
            <v>y</v>
          </cell>
          <cell r="JHY1" t="str">
            <v>y</v>
          </cell>
          <cell r="JHZ1" t="str">
            <v>y</v>
          </cell>
          <cell r="JIA1" t="str">
            <v>y</v>
          </cell>
          <cell r="JIB1" t="str">
            <v>y</v>
          </cell>
          <cell r="JIC1" t="str">
            <v>y</v>
          </cell>
          <cell r="JID1" t="str">
            <v>y</v>
          </cell>
          <cell r="JIE1" t="str">
            <v>y</v>
          </cell>
          <cell r="JIF1" t="str">
            <v>y</v>
          </cell>
          <cell r="JIG1" t="str">
            <v>y</v>
          </cell>
          <cell r="JIH1" t="str">
            <v>y</v>
          </cell>
          <cell r="JII1" t="str">
            <v>y</v>
          </cell>
          <cell r="JIJ1" t="str">
            <v>y</v>
          </cell>
          <cell r="JIK1" t="str">
            <v>y</v>
          </cell>
          <cell r="JIL1" t="str">
            <v>y</v>
          </cell>
          <cell r="JIM1" t="str">
            <v>y</v>
          </cell>
          <cell r="JIN1" t="str">
            <v>y</v>
          </cell>
          <cell r="JIO1" t="str">
            <v>y</v>
          </cell>
          <cell r="JIP1" t="str">
            <v>y</v>
          </cell>
          <cell r="JIQ1" t="str">
            <v>y</v>
          </cell>
          <cell r="JIR1" t="str">
            <v>y</v>
          </cell>
          <cell r="JIS1" t="str">
            <v>y</v>
          </cell>
          <cell r="JIT1" t="str">
            <v>y</v>
          </cell>
          <cell r="JIU1" t="str">
            <v>y</v>
          </cell>
          <cell r="JIV1" t="str">
            <v>y</v>
          </cell>
          <cell r="JIW1" t="str">
            <v>y</v>
          </cell>
          <cell r="JIX1" t="str">
            <v>y</v>
          </cell>
          <cell r="JIY1" t="str">
            <v>y</v>
          </cell>
          <cell r="JIZ1" t="str">
            <v>y</v>
          </cell>
          <cell r="JJA1" t="str">
            <v>y</v>
          </cell>
          <cell r="JJB1" t="str">
            <v>y</v>
          </cell>
          <cell r="JJC1" t="str">
            <v>y</v>
          </cell>
          <cell r="JJD1" t="str">
            <v>y</v>
          </cell>
          <cell r="JJE1" t="str">
            <v>y</v>
          </cell>
          <cell r="JJF1" t="str">
            <v>y</v>
          </cell>
          <cell r="JJG1" t="str">
            <v>y</v>
          </cell>
          <cell r="JJH1" t="str">
            <v>y</v>
          </cell>
          <cell r="JJI1" t="str">
            <v>y</v>
          </cell>
          <cell r="JJJ1" t="str">
            <v>y</v>
          </cell>
          <cell r="JJK1" t="str">
            <v>y</v>
          </cell>
          <cell r="JJL1" t="str">
            <v>y</v>
          </cell>
          <cell r="JJM1" t="str">
            <v>y</v>
          </cell>
          <cell r="JJN1" t="str">
            <v>y</v>
          </cell>
          <cell r="JJO1" t="str">
            <v>y</v>
          </cell>
          <cell r="JJP1" t="str">
            <v>y</v>
          </cell>
          <cell r="JJQ1" t="str">
            <v>y</v>
          </cell>
          <cell r="JJR1" t="str">
            <v>y</v>
          </cell>
          <cell r="JJS1" t="str">
            <v>y</v>
          </cell>
          <cell r="JJT1" t="str">
            <v>y</v>
          </cell>
          <cell r="JJU1" t="str">
            <v>y</v>
          </cell>
          <cell r="JJV1" t="str">
            <v>y</v>
          </cell>
          <cell r="JJW1" t="str">
            <v>y</v>
          </cell>
          <cell r="JJX1" t="str">
            <v>y</v>
          </cell>
          <cell r="JJY1" t="str">
            <v>y</v>
          </cell>
          <cell r="JJZ1" t="str">
            <v>y</v>
          </cell>
          <cell r="JKA1" t="str">
            <v>y</v>
          </cell>
          <cell r="JKB1" t="str">
            <v>y</v>
          </cell>
          <cell r="JKC1" t="str">
            <v>y</v>
          </cell>
          <cell r="JKD1" t="str">
            <v>y</v>
          </cell>
          <cell r="JKE1" t="str">
            <v>y</v>
          </cell>
          <cell r="JKF1" t="str">
            <v>y</v>
          </cell>
          <cell r="JKG1" t="str">
            <v>y</v>
          </cell>
          <cell r="JKH1" t="str">
            <v>y</v>
          </cell>
          <cell r="JKI1" t="str">
            <v>y</v>
          </cell>
          <cell r="JKJ1" t="str">
            <v>y</v>
          </cell>
          <cell r="JKK1" t="str">
            <v>y</v>
          </cell>
          <cell r="JKL1" t="str">
            <v>y</v>
          </cell>
          <cell r="JKM1" t="str">
            <v>y</v>
          </cell>
          <cell r="JKN1" t="str">
            <v>y</v>
          </cell>
          <cell r="JKO1" t="str">
            <v>y</v>
          </cell>
          <cell r="JKP1" t="str">
            <v>y</v>
          </cell>
          <cell r="JKQ1" t="str">
            <v>y</v>
          </cell>
          <cell r="JKR1" t="str">
            <v>y</v>
          </cell>
          <cell r="JKS1" t="str">
            <v>y</v>
          </cell>
          <cell r="JKT1" t="str">
            <v>y</v>
          </cell>
          <cell r="JKU1" t="str">
            <v>y</v>
          </cell>
          <cell r="JKV1" t="str">
            <v>y</v>
          </cell>
          <cell r="JKW1" t="str">
            <v>y</v>
          </cell>
          <cell r="JKX1" t="str">
            <v>y</v>
          </cell>
          <cell r="JKY1" t="str">
            <v>y</v>
          </cell>
          <cell r="JKZ1" t="str">
            <v>y</v>
          </cell>
          <cell r="JLA1" t="str">
            <v>y</v>
          </cell>
          <cell r="JLB1" t="str">
            <v>y</v>
          </cell>
          <cell r="JLC1" t="str">
            <v>y</v>
          </cell>
          <cell r="JLD1" t="str">
            <v>y</v>
          </cell>
          <cell r="JLE1" t="str">
            <v>y</v>
          </cell>
          <cell r="JLF1" t="str">
            <v>y</v>
          </cell>
          <cell r="JLG1" t="str">
            <v>y</v>
          </cell>
          <cell r="JLH1" t="str">
            <v>y</v>
          </cell>
          <cell r="JLI1" t="str">
            <v>y</v>
          </cell>
          <cell r="JLJ1" t="str">
            <v>y</v>
          </cell>
          <cell r="JLK1" t="str">
            <v>y</v>
          </cell>
          <cell r="JLL1" t="str">
            <v>y</v>
          </cell>
          <cell r="JLM1" t="str">
            <v>y</v>
          </cell>
          <cell r="JLN1" t="str">
            <v>y</v>
          </cell>
          <cell r="JLO1" t="str">
            <v>y</v>
          </cell>
          <cell r="JLP1" t="str">
            <v>y</v>
          </cell>
          <cell r="JLQ1" t="str">
            <v>y</v>
          </cell>
          <cell r="JLR1" t="str">
            <v>y</v>
          </cell>
          <cell r="JLS1" t="str">
            <v>y</v>
          </cell>
          <cell r="JLT1" t="str">
            <v>y</v>
          </cell>
          <cell r="JLU1" t="str">
            <v>y</v>
          </cell>
          <cell r="JLV1" t="str">
            <v>y</v>
          </cell>
          <cell r="JLW1" t="str">
            <v>y</v>
          </cell>
          <cell r="JLX1" t="str">
            <v>y</v>
          </cell>
          <cell r="JLY1" t="str">
            <v>y</v>
          </cell>
          <cell r="JLZ1" t="str">
            <v>y</v>
          </cell>
          <cell r="JMA1" t="str">
            <v>y</v>
          </cell>
          <cell r="JMB1" t="str">
            <v>y</v>
          </cell>
          <cell r="JMC1" t="str">
            <v>y</v>
          </cell>
          <cell r="JMD1" t="str">
            <v>y</v>
          </cell>
          <cell r="JME1" t="str">
            <v>y</v>
          </cell>
          <cell r="JMF1" t="str">
            <v>y</v>
          </cell>
          <cell r="JMG1" t="str">
            <v>y</v>
          </cell>
          <cell r="JMH1" t="str">
            <v>y</v>
          </cell>
          <cell r="JMI1" t="str">
            <v>y</v>
          </cell>
          <cell r="JMJ1" t="str">
            <v>y</v>
          </cell>
          <cell r="JMK1" t="str">
            <v>y</v>
          </cell>
          <cell r="JML1" t="str">
            <v>y</v>
          </cell>
          <cell r="JMM1" t="str">
            <v>y</v>
          </cell>
          <cell r="JMN1" t="str">
            <v>y</v>
          </cell>
          <cell r="JMO1" t="str">
            <v>y</v>
          </cell>
          <cell r="JMP1" t="str">
            <v>y</v>
          </cell>
          <cell r="JMQ1" t="str">
            <v>y</v>
          </cell>
          <cell r="JMR1" t="str">
            <v>y</v>
          </cell>
          <cell r="JMS1" t="str">
            <v>y</v>
          </cell>
          <cell r="JMT1" t="str">
            <v>y</v>
          </cell>
          <cell r="JMU1" t="str">
            <v>y</v>
          </cell>
          <cell r="JMV1" t="str">
            <v>y</v>
          </cell>
          <cell r="JMW1" t="str">
            <v>y</v>
          </cell>
          <cell r="JMX1" t="str">
            <v>y</v>
          </cell>
          <cell r="JMY1" t="str">
            <v>y</v>
          </cell>
          <cell r="JMZ1" t="str">
            <v>y</v>
          </cell>
          <cell r="JNA1" t="str">
            <v>y</v>
          </cell>
          <cell r="JNB1" t="str">
            <v>y</v>
          </cell>
          <cell r="JNC1" t="str">
            <v>y</v>
          </cell>
          <cell r="JND1" t="str">
            <v>y</v>
          </cell>
          <cell r="JNE1" t="str">
            <v>y</v>
          </cell>
          <cell r="JNF1" t="str">
            <v>y</v>
          </cell>
          <cell r="JNG1" t="str">
            <v>y</v>
          </cell>
          <cell r="JNH1" t="str">
            <v>y</v>
          </cell>
          <cell r="JNI1" t="str">
            <v>y</v>
          </cell>
          <cell r="JNJ1" t="str">
            <v>y</v>
          </cell>
          <cell r="JNK1" t="str">
            <v>y</v>
          </cell>
          <cell r="JNL1" t="str">
            <v>y</v>
          </cell>
          <cell r="JNM1" t="str">
            <v>y</v>
          </cell>
          <cell r="JNN1" t="str">
            <v>y</v>
          </cell>
          <cell r="JNO1" t="str">
            <v>y</v>
          </cell>
          <cell r="JNP1" t="str">
            <v>y</v>
          </cell>
          <cell r="JNQ1" t="str">
            <v>y</v>
          </cell>
          <cell r="JNR1" t="str">
            <v>y</v>
          </cell>
          <cell r="JNS1" t="str">
            <v>y</v>
          </cell>
          <cell r="JNT1" t="str">
            <v>y</v>
          </cell>
          <cell r="JNU1" t="str">
            <v>y</v>
          </cell>
          <cell r="JNV1" t="str">
            <v>y</v>
          </cell>
          <cell r="JNW1" t="str">
            <v>y</v>
          </cell>
          <cell r="JNX1" t="str">
            <v>y</v>
          </cell>
          <cell r="JNY1" t="str">
            <v>y</v>
          </cell>
          <cell r="JNZ1" t="str">
            <v>y</v>
          </cell>
          <cell r="JOA1" t="str">
            <v>y</v>
          </cell>
          <cell r="JOB1" t="str">
            <v>y</v>
          </cell>
          <cell r="JOC1" t="str">
            <v>y</v>
          </cell>
          <cell r="JOD1" t="str">
            <v>y</v>
          </cell>
          <cell r="JOE1" t="str">
            <v>y</v>
          </cell>
          <cell r="JOF1" t="str">
            <v>y</v>
          </cell>
          <cell r="JOG1" t="str">
            <v>y</v>
          </cell>
          <cell r="JOH1" t="str">
            <v>y</v>
          </cell>
          <cell r="JOI1" t="str">
            <v>y</v>
          </cell>
          <cell r="JOJ1" t="str">
            <v>y</v>
          </cell>
          <cell r="JOK1" t="str">
            <v>y</v>
          </cell>
          <cell r="JOL1" t="str">
            <v>y</v>
          </cell>
          <cell r="JOM1" t="str">
            <v>y</v>
          </cell>
          <cell r="JON1" t="str">
            <v>y</v>
          </cell>
          <cell r="JOO1" t="str">
            <v>y</v>
          </cell>
          <cell r="JOP1" t="str">
            <v>y</v>
          </cell>
          <cell r="JOQ1" t="str">
            <v>y</v>
          </cell>
          <cell r="JOR1" t="str">
            <v>y</v>
          </cell>
          <cell r="JOS1" t="str">
            <v>y</v>
          </cell>
          <cell r="JOT1" t="str">
            <v>y</v>
          </cell>
          <cell r="JOU1" t="str">
            <v>y</v>
          </cell>
          <cell r="JOV1" t="str">
            <v>y</v>
          </cell>
          <cell r="JOW1" t="str">
            <v>y</v>
          </cell>
          <cell r="JOX1" t="str">
            <v>y</v>
          </cell>
          <cell r="JOY1" t="str">
            <v>y</v>
          </cell>
          <cell r="JOZ1" t="str">
            <v>y</v>
          </cell>
          <cell r="JPA1" t="str">
            <v>y</v>
          </cell>
          <cell r="JPB1" t="str">
            <v>y</v>
          </cell>
          <cell r="JPC1" t="str">
            <v>y</v>
          </cell>
          <cell r="JPD1" t="str">
            <v>y</v>
          </cell>
          <cell r="JPE1" t="str">
            <v>y</v>
          </cell>
          <cell r="JPF1" t="str">
            <v>y</v>
          </cell>
          <cell r="JPG1" t="str">
            <v>y</v>
          </cell>
          <cell r="JPH1" t="str">
            <v>y</v>
          </cell>
          <cell r="JPI1" t="str">
            <v>y</v>
          </cell>
          <cell r="JPJ1" t="str">
            <v>y</v>
          </cell>
          <cell r="JPK1" t="str">
            <v>y</v>
          </cell>
          <cell r="JPL1" t="str">
            <v>y</v>
          </cell>
          <cell r="JPM1" t="str">
            <v>y</v>
          </cell>
          <cell r="JPN1" t="str">
            <v>y</v>
          </cell>
          <cell r="JPO1" t="str">
            <v>y</v>
          </cell>
          <cell r="JPP1" t="str">
            <v>y</v>
          </cell>
          <cell r="JPQ1" t="str">
            <v>y</v>
          </cell>
          <cell r="JPR1" t="str">
            <v>y</v>
          </cell>
          <cell r="JPS1" t="str">
            <v>y</v>
          </cell>
          <cell r="JPT1" t="str">
            <v>y</v>
          </cell>
          <cell r="JPU1" t="str">
            <v>y</v>
          </cell>
          <cell r="JPV1" t="str">
            <v>y</v>
          </cell>
          <cell r="JPW1" t="str">
            <v>y</v>
          </cell>
          <cell r="JPX1" t="str">
            <v>y</v>
          </cell>
          <cell r="JPY1" t="str">
            <v>y</v>
          </cell>
          <cell r="JPZ1" t="str">
            <v>y</v>
          </cell>
          <cell r="JQA1" t="str">
            <v>y</v>
          </cell>
          <cell r="JQB1" t="str">
            <v>y</v>
          </cell>
          <cell r="JQC1" t="str">
            <v>y</v>
          </cell>
          <cell r="JQD1" t="str">
            <v>y</v>
          </cell>
          <cell r="JQE1" t="str">
            <v>y</v>
          </cell>
          <cell r="JQF1" t="str">
            <v>y</v>
          </cell>
          <cell r="JQG1" t="str">
            <v>y</v>
          </cell>
          <cell r="JQH1" t="str">
            <v>y</v>
          </cell>
          <cell r="JQI1" t="str">
            <v>y</v>
          </cell>
          <cell r="JQJ1" t="str">
            <v>y</v>
          </cell>
          <cell r="JQK1" t="str">
            <v>y</v>
          </cell>
          <cell r="JQL1" t="str">
            <v>y</v>
          </cell>
          <cell r="JQM1" t="str">
            <v>y</v>
          </cell>
          <cell r="JQN1" t="str">
            <v>y</v>
          </cell>
          <cell r="JQO1" t="str">
            <v>y</v>
          </cell>
          <cell r="JQP1" t="str">
            <v>y</v>
          </cell>
          <cell r="JQQ1" t="str">
            <v>y</v>
          </cell>
          <cell r="JQR1" t="str">
            <v>y</v>
          </cell>
          <cell r="JQS1" t="str">
            <v>y</v>
          </cell>
          <cell r="JQT1" t="str">
            <v>y</v>
          </cell>
          <cell r="JQU1" t="str">
            <v>y</v>
          </cell>
          <cell r="JQV1" t="str">
            <v>y</v>
          </cell>
          <cell r="JQW1" t="str">
            <v>y</v>
          </cell>
          <cell r="JQX1" t="str">
            <v>y</v>
          </cell>
          <cell r="JQY1" t="str">
            <v>y</v>
          </cell>
          <cell r="JQZ1" t="str">
            <v>y</v>
          </cell>
          <cell r="JRA1" t="str">
            <v>y</v>
          </cell>
          <cell r="JRB1" t="str">
            <v>y</v>
          </cell>
          <cell r="JRC1" t="str">
            <v>y</v>
          </cell>
          <cell r="JRD1" t="str">
            <v>y</v>
          </cell>
          <cell r="JRE1" t="str">
            <v>y</v>
          </cell>
          <cell r="JRF1" t="str">
            <v>y</v>
          </cell>
          <cell r="JRG1" t="str">
            <v>y</v>
          </cell>
          <cell r="JRH1" t="str">
            <v>y</v>
          </cell>
          <cell r="JRI1" t="str">
            <v>y</v>
          </cell>
          <cell r="JRJ1" t="str">
            <v>y</v>
          </cell>
          <cell r="JRK1" t="str">
            <v>y</v>
          </cell>
          <cell r="JRL1" t="str">
            <v>y</v>
          </cell>
          <cell r="JRM1" t="str">
            <v>y</v>
          </cell>
          <cell r="JRN1" t="str">
            <v>y</v>
          </cell>
          <cell r="JRO1" t="str">
            <v>y</v>
          </cell>
          <cell r="JRP1" t="str">
            <v>y</v>
          </cell>
          <cell r="JRQ1" t="str">
            <v>y</v>
          </cell>
          <cell r="JRR1" t="str">
            <v>y</v>
          </cell>
          <cell r="JRS1" t="str">
            <v>y</v>
          </cell>
          <cell r="JRT1" t="str">
            <v>y</v>
          </cell>
          <cell r="JRU1" t="str">
            <v>y</v>
          </cell>
          <cell r="JRV1" t="str">
            <v>y</v>
          </cell>
          <cell r="JRW1" t="str">
            <v>y</v>
          </cell>
          <cell r="JRX1" t="str">
            <v>y</v>
          </cell>
          <cell r="JRY1" t="str">
            <v>y</v>
          </cell>
          <cell r="JRZ1" t="str">
            <v>y</v>
          </cell>
          <cell r="JSA1" t="str">
            <v>y</v>
          </cell>
          <cell r="JSB1" t="str">
            <v>y</v>
          </cell>
          <cell r="JSC1" t="str">
            <v>y</v>
          </cell>
          <cell r="JSD1" t="str">
            <v>y</v>
          </cell>
          <cell r="JSE1" t="str">
            <v>y</v>
          </cell>
          <cell r="JSF1" t="str">
            <v>y</v>
          </cell>
          <cell r="JSG1" t="str">
            <v>y</v>
          </cell>
          <cell r="JSH1" t="str">
            <v>y</v>
          </cell>
          <cell r="JSI1" t="str">
            <v>y</v>
          </cell>
          <cell r="JSJ1" t="str">
            <v>y</v>
          </cell>
          <cell r="JSK1" t="str">
            <v>y</v>
          </cell>
          <cell r="JSL1" t="str">
            <v>y</v>
          </cell>
          <cell r="JSM1" t="str">
            <v>y</v>
          </cell>
          <cell r="JSN1" t="str">
            <v>y</v>
          </cell>
          <cell r="JSO1" t="str">
            <v>y</v>
          </cell>
          <cell r="JSP1" t="str">
            <v>y</v>
          </cell>
          <cell r="JSQ1" t="str">
            <v>y</v>
          </cell>
          <cell r="JSR1" t="str">
            <v>y</v>
          </cell>
          <cell r="JSS1" t="str">
            <v>y</v>
          </cell>
          <cell r="JST1" t="str">
            <v>y</v>
          </cell>
          <cell r="JSU1" t="str">
            <v>y</v>
          </cell>
          <cell r="JSV1" t="str">
            <v>y</v>
          </cell>
          <cell r="JSW1" t="str">
            <v>y</v>
          </cell>
          <cell r="JSX1" t="str">
            <v>y</v>
          </cell>
          <cell r="JSY1" t="str">
            <v>y</v>
          </cell>
          <cell r="JSZ1" t="str">
            <v>y</v>
          </cell>
          <cell r="JTA1" t="str">
            <v>y</v>
          </cell>
          <cell r="JTB1" t="str">
            <v>y</v>
          </cell>
          <cell r="JTC1" t="str">
            <v>y</v>
          </cell>
          <cell r="JTD1" t="str">
            <v>y</v>
          </cell>
          <cell r="JTE1" t="str">
            <v>y</v>
          </cell>
          <cell r="JTF1" t="str">
            <v>y</v>
          </cell>
          <cell r="JTG1" t="str">
            <v>y</v>
          </cell>
          <cell r="JTH1" t="str">
            <v>y</v>
          </cell>
          <cell r="JTI1" t="str">
            <v>y</v>
          </cell>
          <cell r="JTJ1" t="str">
            <v>y</v>
          </cell>
          <cell r="JTK1" t="str">
            <v>y</v>
          </cell>
          <cell r="JTL1" t="str">
            <v>y</v>
          </cell>
          <cell r="JTM1" t="str">
            <v>y</v>
          </cell>
          <cell r="JTN1" t="str">
            <v>y</v>
          </cell>
          <cell r="JTO1" t="str">
            <v>y</v>
          </cell>
          <cell r="JTP1" t="str">
            <v>y</v>
          </cell>
          <cell r="JTQ1" t="str">
            <v>y</v>
          </cell>
          <cell r="JTR1" t="str">
            <v>y</v>
          </cell>
          <cell r="JTS1" t="str">
            <v>y</v>
          </cell>
          <cell r="JTT1" t="str">
            <v>y</v>
          </cell>
          <cell r="JTU1" t="str">
            <v>y</v>
          </cell>
          <cell r="JTV1" t="str">
            <v>y</v>
          </cell>
          <cell r="JTW1" t="str">
            <v>y</v>
          </cell>
          <cell r="JTX1" t="str">
            <v>y</v>
          </cell>
          <cell r="JTY1" t="str">
            <v>y</v>
          </cell>
          <cell r="JTZ1" t="str">
            <v>y</v>
          </cell>
          <cell r="JUA1" t="str">
            <v>y</v>
          </cell>
          <cell r="JUB1" t="str">
            <v>y</v>
          </cell>
          <cell r="JUC1" t="str">
            <v>y</v>
          </cell>
          <cell r="JUD1" t="str">
            <v>y</v>
          </cell>
          <cell r="JUE1" t="str">
            <v>y</v>
          </cell>
          <cell r="JUF1" t="str">
            <v>y</v>
          </cell>
          <cell r="JUG1" t="str">
            <v>y</v>
          </cell>
          <cell r="JUH1" t="str">
            <v>y</v>
          </cell>
          <cell r="JUI1" t="str">
            <v>y</v>
          </cell>
          <cell r="JUJ1" t="str">
            <v>y</v>
          </cell>
          <cell r="JUK1" t="str">
            <v>y</v>
          </cell>
          <cell r="JUL1" t="str">
            <v>y</v>
          </cell>
          <cell r="JUM1" t="str">
            <v>y</v>
          </cell>
          <cell r="JUN1" t="str">
            <v>y</v>
          </cell>
          <cell r="JUO1" t="str">
            <v>y</v>
          </cell>
          <cell r="JUP1" t="str">
            <v>y</v>
          </cell>
          <cell r="JUQ1" t="str">
            <v>y</v>
          </cell>
          <cell r="JUR1" t="str">
            <v>y</v>
          </cell>
          <cell r="JUS1" t="str">
            <v>y</v>
          </cell>
          <cell r="JUT1" t="str">
            <v>y</v>
          </cell>
          <cell r="JUU1" t="str">
            <v>y</v>
          </cell>
          <cell r="JUV1" t="str">
            <v>y</v>
          </cell>
          <cell r="JUW1" t="str">
            <v>y</v>
          </cell>
          <cell r="JUX1" t="str">
            <v>y</v>
          </cell>
          <cell r="JUY1" t="str">
            <v>y</v>
          </cell>
          <cell r="JUZ1" t="str">
            <v>y</v>
          </cell>
          <cell r="JVA1" t="str">
            <v>y</v>
          </cell>
          <cell r="JVB1" t="str">
            <v>y</v>
          </cell>
          <cell r="JVC1" t="str">
            <v>y</v>
          </cell>
          <cell r="JVD1" t="str">
            <v>y</v>
          </cell>
          <cell r="JVE1" t="str">
            <v>y</v>
          </cell>
          <cell r="JVF1" t="str">
            <v>y</v>
          </cell>
          <cell r="JVG1" t="str">
            <v>y</v>
          </cell>
          <cell r="JVH1" t="str">
            <v>y</v>
          </cell>
          <cell r="JVI1" t="str">
            <v>y</v>
          </cell>
          <cell r="JVJ1" t="str">
            <v>y</v>
          </cell>
          <cell r="JVK1" t="str">
            <v>y</v>
          </cell>
          <cell r="JVL1" t="str">
            <v>y</v>
          </cell>
          <cell r="JVM1" t="str">
            <v>y</v>
          </cell>
          <cell r="JVN1" t="str">
            <v>y</v>
          </cell>
          <cell r="JVO1" t="str">
            <v>y</v>
          </cell>
          <cell r="JVP1" t="str">
            <v>y</v>
          </cell>
          <cell r="JVQ1" t="str">
            <v>y</v>
          </cell>
          <cell r="JVR1" t="str">
            <v>y</v>
          </cell>
          <cell r="JVS1" t="str">
            <v>y</v>
          </cell>
          <cell r="JVT1" t="str">
            <v>y</v>
          </cell>
          <cell r="JVU1" t="str">
            <v>y</v>
          </cell>
          <cell r="JVV1" t="str">
            <v>y</v>
          </cell>
          <cell r="JVW1" t="str">
            <v>y</v>
          </cell>
          <cell r="JVX1" t="str">
            <v>y</v>
          </cell>
          <cell r="JVY1" t="str">
            <v>y</v>
          </cell>
          <cell r="JVZ1" t="str">
            <v>y</v>
          </cell>
          <cell r="JWA1" t="str">
            <v>y</v>
          </cell>
          <cell r="JWB1" t="str">
            <v>y</v>
          </cell>
          <cell r="JWC1" t="str">
            <v>y</v>
          </cell>
          <cell r="JWD1" t="str">
            <v>y</v>
          </cell>
          <cell r="JWE1" t="str">
            <v>y</v>
          </cell>
          <cell r="JWF1" t="str">
            <v>y</v>
          </cell>
          <cell r="JWG1" t="str">
            <v>y</v>
          </cell>
          <cell r="JWH1" t="str">
            <v>y</v>
          </cell>
          <cell r="JWI1" t="str">
            <v>y</v>
          </cell>
          <cell r="JWJ1" t="str">
            <v>y</v>
          </cell>
          <cell r="JWK1" t="str">
            <v>y</v>
          </cell>
          <cell r="JWL1" t="str">
            <v>y</v>
          </cell>
          <cell r="JWM1" t="str">
            <v>y</v>
          </cell>
          <cell r="JWN1" t="str">
            <v>y</v>
          </cell>
          <cell r="JWO1" t="str">
            <v>y</v>
          </cell>
          <cell r="JWP1" t="str">
            <v>y</v>
          </cell>
          <cell r="JWQ1" t="str">
            <v>y</v>
          </cell>
          <cell r="JWR1" t="str">
            <v>y</v>
          </cell>
          <cell r="JWS1" t="str">
            <v>y</v>
          </cell>
          <cell r="JWT1" t="str">
            <v>y</v>
          </cell>
          <cell r="JWU1" t="str">
            <v>y</v>
          </cell>
          <cell r="JWV1" t="str">
            <v>y</v>
          </cell>
          <cell r="JWW1" t="str">
            <v>y</v>
          </cell>
          <cell r="JWX1" t="str">
            <v>y</v>
          </cell>
          <cell r="JWY1" t="str">
            <v>y</v>
          </cell>
          <cell r="JWZ1" t="str">
            <v>y</v>
          </cell>
          <cell r="JXA1" t="str">
            <v>y</v>
          </cell>
          <cell r="JXB1" t="str">
            <v>y</v>
          </cell>
          <cell r="JXC1" t="str">
            <v>y</v>
          </cell>
          <cell r="JXD1" t="str">
            <v>y</v>
          </cell>
          <cell r="JXE1" t="str">
            <v>y</v>
          </cell>
          <cell r="JXF1" t="str">
            <v>y</v>
          </cell>
          <cell r="JXG1" t="str">
            <v>y</v>
          </cell>
          <cell r="JXH1" t="str">
            <v>y</v>
          </cell>
          <cell r="JXI1" t="str">
            <v>y</v>
          </cell>
          <cell r="JXJ1" t="str">
            <v>y</v>
          </cell>
          <cell r="JXK1" t="str">
            <v>y</v>
          </cell>
          <cell r="JXL1" t="str">
            <v>y</v>
          </cell>
          <cell r="JXM1" t="str">
            <v>y</v>
          </cell>
          <cell r="JXN1" t="str">
            <v>y</v>
          </cell>
          <cell r="JXO1" t="str">
            <v>y</v>
          </cell>
          <cell r="JXP1" t="str">
            <v>y</v>
          </cell>
          <cell r="JXQ1" t="str">
            <v>y</v>
          </cell>
          <cell r="JXR1" t="str">
            <v>y</v>
          </cell>
          <cell r="JXS1" t="str">
            <v>y</v>
          </cell>
          <cell r="JXT1" t="str">
            <v>y</v>
          </cell>
          <cell r="JXU1" t="str">
            <v>y</v>
          </cell>
          <cell r="JXV1" t="str">
            <v>y</v>
          </cell>
          <cell r="JXW1" t="str">
            <v>y</v>
          </cell>
          <cell r="JXX1" t="str">
            <v>y</v>
          </cell>
          <cell r="JXY1" t="str">
            <v>y</v>
          </cell>
          <cell r="JXZ1" t="str">
            <v>y</v>
          </cell>
          <cell r="JYA1" t="str">
            <v>y</v>
          </cell>
          <cell r="JYB1" t="str">
            <v>y</v>
          </cell>
          <cell r="JYC1" t="str">
            <v>y</v>
          </cell>
          <cell r="JYD1" t="str">
            <v>y</v>
          </cell>
          <cell r="JYE1" t="str">
            <v>y</v>
          </cell>
          <cell r="JYF1" t="str">
            <v>y</v>
          </cell>
          <cell r="JYG1" t="str">
            <v>y</v>
          </cell>
          <cell r="JYH1" t="str">
            <v>y</v>
          </cell>
          <cell r="JYI1" t="str">
            <v>y</v>
          </cell>
          <cell r="JYJ1" t="str">
            <v>y</v>
          </cell>
          <cell r="JYK1" t="str">
            <v>y</v>
          </cell>
          <cell r="JYL1" t="str">
            <v>y</v>
          </cell>
          <cell r="JYM1" t="str">
            <v>y</v>
          </cell>
          <cell r="JYN1" t="str">
            <v>y</v>
          </cell>
          <cell r="JYO1" t="str">
            <v>y</v>
          </cell>
          <cell r="JYP1" t="str">
            <v>y</v>
          </cell>
          <cell r="JYQ1" t="str">
            <v>y</v>
          </cell>
          <cell r="JYR1" t="str">
            <v>y</v>
          </cell>
          <cell r="JYS1" t="str">
            <v>y</v>
          </cell>
          <cell r="JYT1" t="str">
            <v>y</v>
          </cell>
          <cell r="JYU1" t="str">
            <v>y</v>
          </cell>
          <cell r="JYV1" t="str">
            <v>y</v>
          </cell>
          <cell r="JYW1" t="str">
            <v>y</v>
          </cell>
          <cell r="JYX1" t="str">
            <v>y</v>
          </cell>
          <cell r="JYY1" t="str">
            <v>y</v>
          </cell>
          <cell r="JYZ1" t="str">
            <v>y</v>
          </cell>
          <cell r="JZA1" t="str">
            <v>y</v>
          </cell>
          <cell r="JZB1" t="str">
            <v>y</v>
          </cell>
          <cell r="JZC1" t="str">
            <v>y</v>
          </cell>
          <cell r="JZD1" t="str">
            <v>y</v>
          </cell>
          <cell r="JZE1" t="str">
            <v>y</v>
          </cell>
          <cell r="JZF1" t="str">
            <v>y</v>
          </cell>
          <cell r="JZG1" t="str">
            <v>y</v>
          </cell>
          <cell r="JZH1" t="str">
            <v>y</v>
          </cell>
          <cell r="JZI1" t="str">
            <v>y</v>
          </cell>
          <cell r="JZJ1" t="str">
            <v>y</v>
          </cell>
          <cell r="JZK1" t="str">
            <v>y</v>
          </cell>
          <cell r="JZL1" t="str">
            <v>y</v>
          </cell>
          <cell r="JZM1" t="str">
            <v>y</v>
          </cell>
          <cell r="JZN1" t="str">
            <v>y</v>
          </cell>
          <cell r="JZO1" t="str">
            <v>y</v>
          </cell>
          <cell r="JZP1" t="str">
            <v>y</v>
          </cell>
          <cell r="JZQ1" t="str">
            <v>y</v>
          </cell>
          <cell r="JZR1" t="str">
            <v>y</v>
          </cell>
          <cell r="JZS1" t="str">
            <v>y</v>
          </cell>
          <cell r="JZT1" t="str">
            <v>y</v>
          </cell>
          <cell r="JZU1" t="str">
            <v>y</v>
          </cell>
          <cell r="JZV1" t="str">
            <v>y</v>
          </cell>
          <cell r="JZW1" t="str">
            <v>y</v>
          </cell>
          <cell r="JZX1" t="str">
            <v>y</v>
          </cell>
          <cell r="JZY1" t="str">
            <v>y</v>
          </cell>
          <cell r="JZZ1" t="str">
            <v>y</v>
          </cell>
          <cell r="KAA1" t="str">
            <v>y</v>
          </cell>
          <cell r="KAB1" t="str">
            <v>y</v>
          </cell>
          <cell r="KAC1" t="str">
            <v>y</v>
          </cell>
          <cell r="KAD1" t="str">
            <v>y</v>
          </cell>
          <cell r="KAE1" t="str">
            <v>y</v>
          </cell>
          <cell r="KAF1" t="str">
            <v>y</v>
          </cell>
          <cell r="KAG1" t="str">
            <v>y</v>
          </cell>
          <cell r="KAH1" t="str">
            <v>y</v>
          </cell>
          <cell r="KAI1" t="str">
            <v>y</v>
          </cell>
          <cell r="KAJ1" t="str">
            <v>y</v>
          </cell>
          <cell r="KAK1" t="str">
            <v>y</v>
          </cell>
          <cell r="KAL1" t="str">
            <v>y</v>
          </cell>
          <cell r="KAM1" t="str">
            <v>y</v>
          </cell>
          <cell r="KAN1" t="str">
            <v>y</v>
          </cell>
          <cell r="KAO1" t="str">
            <v>y</v>
          </cell>
          <cell r="KAP1" t="str">
            <v>y</v>
          </cell>
          <cell r="KAQ1" t="str">
            <v>y</v>
          </cell>
          <cell r="KAR1" t="str">
            <v>y</v>
          </cell>
          <cell r="KAS1" t="str">
            <v>y</v>
          </cell>
          <cell r="KAT1" t="str">
            <v>y</v>
          </cell>
          <cell r="KAU1" t="str">
            <v>y</v>
          </cell>
          <cell r="KAV1" t="str">
            <v>y</v>
          </cell>
          <cell r="KAW1" t="str">
            <v>y</v>
          </cell>
          <cell r="KAX1" t="str">
            <v>y</v>
          </cell>
          <cell r="KAY1" t="str">
            <v>y</v>
          </cell>
          <cell r="KAZ1" t="str">
            <v>y</v>
          </cell>
          <cell r="KBA1" t="str">
            <v>y</v>
          </cell>
          <cell r="KBB1" t="str">
            <v>y</v>
          </cell>
          <cell r="KBC1" t="str">
            <v>y</v>
          </cell>
          <cell r="KBD1" t="str">
            <v>y</v>
          </cell>
          <cell r="KBE1" t="str">
            <v>y</v>
          </cell>
          <cell r="KBF1" t="str">
            <v>y</v>
          </cell>
          <cell r="KBG1" t="str">
            <v>y</v>
          </cell>
          <cell r="KBH1" t="str">
            <v>y</v>
          </cell>
          <cell r="KBI1" t="str">
            <v>y</v>
          </cell>
          <cell r="KBJ1" t="str">
            <v>y</v>
          </cell>
          <cell r="KBK1" t="str">
            <v>y</v>
          </cell>
          <cell r="KBL1" t="str">
            <v>y</v>
          </cell>
          <cell r="KBM1" t="str">
            <v>y</v>
          </cell>
          <cell r="KBN1" t="str">
            <v>y</v>
          </cell>
          <cell r="KBO1" t="str">
            <v>y</v>
          </cell>
          <cell r="KBP1" t="str">
            <v>y</v>
          </cell>
          <cell r="KBQ1" t="str">
            <v>y</v>
          </cell>
          <cell r="KBR1" t="str">
            <v>y</v>
          </cell>
          <cell r="KBS1" t="str">
            <v>y</v>
          </cell>
          <cell r="KBT1" t="str">
            <v>y</v>
          </cell>
          <cell r="KBU1" t="str">
            <v>y</v>
          </cell>
          <cell r="KBV1" t="str">
            <v>y</v>
          </cell>
          <cell r="KBW1" t="str">
            <v>y</v>
          </cell>
          <cell r="KBX1" t="str">
            <v>y</v>
          </cell>
          <cell r="KBY1" t="str">
            <v>y</v>
          </cell>
          <cell r="KBZ1" t="str">
            <v>y</v>
          </cell>
          <cell r="KCA1" t="str">
            <v>y</v>
          </cell>
          <cell r="KCB1" t="str">
            <v>y</v>
          </cell>
          <cell r="KCC1" t="str">
            <v>y</v>
          </cell>
          <cell r="KCD1" t="str">
            <v>y</v>
          </cell>
          <cell r="KCE1" t="str">
            <v>y</v>
          </cell>
          <cell r="KCF1" t="str">
            <v>y</v>
          </cell>
          <cell r="KCG1" t="str">
            <v>y</v>
          </cell>
          <cell r="KCH1" t="str">
            <v>y</v>
          </cell>
          <cell r="KCI1" t="str">
            <v>y</v>
          </cell>
          <cell r="KCJ1" t="str">
            <v>y</v>
          </cell>
          <cell r="KCK1" t="str">
            <v>y</v>
          </cell>
          <cell r="KCL1" t="str">
            <v>y</v>
          </cell>
          <cell r="KCM1" t="str">
            <v>y</v>
          </cell>
          <cell r="KCN1" t="str">
            <v>y</v>
          </cell>
          <cell r="KCO1" t="str">
            <v>y</v>
          </cell>
          <cell r="KCP1" t="str">
            <v>y</v>
          </cell>
          <cell r="KCQ1" t="str">
            <v>y</v>
          </cell>
          <cell r="KCR1" t="str">
            <v>y</v>
          </cell>
          <cell r="KCS1" t="str">
            <v>y</v>
          </cell>
          <cell r="KCT1" t="str">
            <v>y</v>
          </cell>
          <cell r="KCU1" t="str">
            <v>y</v>
          </cell>
          <cell r="KCV1" t="str">
            <v>y</v>
          </cell>
          <cell r="KCW1" t="str">
            <v>y</v>
          </cell>
          <cell r="KCX1" t="str">
            <v>y</v>
          </cell>
          <cell r="KCY1" t="str">
            <v>y</v>
          </cell>
          <cell r="KCZ1" t="str">
            <v>y</v>
          </cell>
          <cell r="KDA1" t="str">
            <v>y</v>
          </cell>
          <cell r="KDB1" t="str">
            <v>y</v>
          </cell>
          <cell r="KDC1" t="str">
            <v>y</v>
          </cell>
          <cell r="KDD1" t="str">
            <v>y</v>
          </cell>
          <cell r="KDE1" t="str">
            <v>y</v>
          </cell>
          <cell r="KDF1" t="str">
            <v>y</v>
          </cell>
          <cell r="KDG1" t="str">
            <v>y</v>
          </cell>
          <cell r="KDH1" t="str">
            <v>y</v>
          </cell>
          <cell r="KDI1" t="str">
            <v>y</v>
          </cell>
          <cell r="KDJ1" t="str">
            <v>y</v>
          </cell>
          <cell r="KDK1" t="str">
            <v>y</v>
          </cell>
          <cell r="KDL1" t="str">
            <v>y</v>
          </cell>
          <cell r="KDM1" t="str">
            <v>y</v>
          </cell>
          <cell r="KDN1" t="str">
            <v>y</v>
          </cell>
          <cell r="KDO1" t="str">
            <v>y</v>
          </cell>
          <cell r="KDP1" t="str">
            <v>y</v>
          </cell>
          <cell r="KDQ1" t="str">
            <v>y</v>
          </cell>
          <cell r="KDR1" t="str">
            <v>y</v>
          </cell>
          <cell r="KDS1" t="str">
            <v>y</v>
          </cell>
          <cell r="KDT1" t="str">
            <v>y</v>
          </cell>
          <cell r="KDU1" t="str">
            <v>y</v>
          </cell>
          <cell r="KDV1" t="str">
            <v>y</v>
          </cell>
          <cell r="KDW1" t="str">
            <v>y</v>
          </cell>
          <cell r="KDX1" t="str">
            <v>y</v>
          </cell>
          <cell r="KDY1" t="str">
            <v>y</v>
          </cell>
          <cell r="KDZ1" t="str">
            <v>y</v>
          </cell>
          <cell r="KEA1" t="str">
            <v>y</v>
          </cell>
          <cell r="KEB1" t="str">
            <v>y</v>
          </cell>
          <cell r="KEC1" t="str">
            <v>y</v>
          </cell>
          <cell r="KED1" t="str">
            <v>y</v>
          </cell>
          <cell r="KEE1" t="str">
            <v>y</v>
          </cell>
          <cell r="KEF1" t="str">
            <v>y</v>
          </cell>
          <cell r="KEG1" t="str">
            <v>y</v>
          </cell>
          <cell r="KEH1" t="str">
            <v>y</v>
          </cell>
          <cell r="KEI1" t="str">
            <v>y</v>
          </cell>
          <cell r="KEJ1" t="str">
            <v>y</v>
          </cell>
          <cell r="KEK1" t="str">
            <v>y</v>
          </cell>
          <cell r="KEL1" t="str">
            <v>y</v>
          </cell>
          <cell r="KEM1" t="str">
            <v>y</v>
          </cell>
          <cell r="KEN1" t="str">
            <v>y</v>
          </cell>
          <cell r="KEO1" t="str">
            <v>y</v>
          </cell>
          <cell r="KEP1" t="str">
            <v>y</v>
          </cell>
          <cell r="KEQ1" t="str">
            <v>y</v>
          </cell>
          <cell r="KER1" t="str">
            <v>y</v>
          </cell>
          <cell r="KES1" t="str">
            <v>y</v>
          </cell>
          <cell r="KET1" t="str">
            <v>y</v>
          </cell>
          <cell r="KEU1" t="str">
            <v>y</v>
          </cell>
          <cell r="KEV1" t="str">
            <v>y</v>
          </cell>
          <cell r="KEW1" t="str">
            <v>y</v>
          </cell>
          <cell r="KEX1" t="str">
            <v>y</v>
          </cell>
          <cell r="KEY1" t="str">
            <v>y</v>
          </cell>
          <cell r="KEZ1" t="str">
            <v>y</v>
          </cell>
          <cell r="KFA1" t="str">
            <v>y</v>
          </cell>
          <cell r="KFB1" t="str">
            <v>y</v>
          </cell>
          <cell r="KFC1" t="str">
            <v>y</v>
          </cell>
          <cell r="KFD1" t="str">
            <v>y</v>
          </cell>
          <cell r="KFE1" t="str">
            <v>y</v>
          </cell>
          <cell r="KFF1" t="str">
            <v>y</v>
          </cell>
          <cell r="KFG1" t="str">
            <v>y</v>
          </cell>
          <cell r="KFH1" t="str">
            <v>y</v>
          </cell>
          <cell r="KFI1" t="str">
            <v>y</v>
          </cell>
          <cell r="KFJ1" t="str">
            <v>y</v>
          </cell>
          <cell r="KFK1" t="str">
            <v>y</v>
          </cell>
          <cell r="KFL1" t="str">
            <v>y</v>
          </cell>
          <cell r="KFM1" t="str">
            <v>y</v>
          </cell>
          <cell r="KFN1" t="str">
            <v>y</v>
          </cell>
          <cell r="KFO1" t="str">
            <v>y</v>
          </cell>
          <cell r="KFP1" t="str">
            <v>y</v>
          </cell>
          <cell r="KFQ1" t="str">
            <v>y</v>
          </cell>
          <cell r="KFR1" t="str">
            <v>y</v>
          </cell>
          <cell r="KFS1" t="str">
            <v>y</v>
          </cell>
          <cell r="KFT1" t="str">
            <v>y</v>
          </cell>
          <cell r="KFU1" t="str">
            <v>y</v>
          </cell>
          <cell r="KFV1" t="str">
            <v>y</v>
          </cell>
          <cell r="KFW1" t="str">
            <v>y</v>
          </cell>
          <cell r="KFX1" t="str">
            <v>y</v>
          </cell>
          <cell r="KFY1" t="str">
            <v>y</v>
          </cell>
          <cell r="KFZ1" t="str">
            <v>y</v>
          </cell>
          <cell r="KGA1" t="str">
            <v>y</v>
          </cell>
          <cell r="KGB1" t="str">
            <v>y</v>
          </cell>
          <cell r="KGC1" t="str">
            <v>y</v>
          </cell>
          <cell r="KGD1" t="str">
            <v>y</v>
          </cell>
          <cell r="KGE1" t="str">
            <v>y</v>
          </cell>
          <cell r="KGF1" t="str">
            <v>y</v>
          </cell>
          <cell r="KGG1" t="str">
            <v>y</v>
          </cell>
          <cell r="KGH1" t="str">
            <v>y</v>
          </cell>
          <cell r="KGI1" t="str">
            <v>y</v>
          </cell>
          <cell r="KGJ1" t="str">
            <v>y</v>
          </cell>
          <cell r="KGK1" t="str">
            <v>y</v>
          </cell>
          <cell r="KGL1" t="str">
            <v>y</v>
          </cell>
          <cell r="KGM1" t="str">
            <v>y</v>
          </cell>
          <cell r="KGN1" t="str">
            <v>y</v>
          </cell>
          <cell r="KGO1" t="str">
            <v>y</v>
          </cell>
          <cell r="KGP1" t="str">
            <v>y</v>
          </cell>
          <cell r="KGQ1" t="str">
            <v>y</v>
          </cell>
          <cell r="KGR1" t="str">
            <v>y</v>
          </cell>
          <cell r="KGS1" t="str">
            <v>y</v>
          </cell>
          <cell r="KGT1" t="str">
            <v>y</v>
          </cell>
          <cell r="KGU1" t="str">
            <v>y</v>
          </cell>
          <cell r="KGV1" t="str">
            <v>y</v>
          </cell>
          <cell r="KGW1" t="str">
            <v>y</v>
          </cell>
          <cell r="KGX1" t="str">
            <v>y</v>
          </cell>
          <cell r="KGY1" t="str">
            <v>y</v>
          </cell>
          <cell r="KGZ1" t="str">
            <v>y</v>
          </cell>
          <cell r="KHA1" t="str">
            <v>y</v>
          </cell>
          <cell r="KHB1" t="str">
            <v>y</v>
          </cell>
          <cell r="KHC1" t="str">
            <v>y</v>
          </cell>
          <cell r="KHD1" t="str">
            <v>y</v>
          </cell>
          <cell r="KHE1" t="str">
            <v>y</v>
          </cell>
          <cell r="KHF1" t="str">
            <v>y</v>
          </cell>
          <cell r="KHG1" t="str">
            <v>y</v>
          </cell>
          <cell r="KHH1" t="str">
            <v>y</v>
          </cell>
          <cell r="KHI1" t="str">
            <v>y</v>
          </cell>
          <cell r="KHJ1" t="str">
            <v>y</v>
          </cell>
          <cell r="KHK1" t="str">
            <v>y</v>
          </cell>
          <cell r="KHL1" t="str">
            <v>y</v>
          </cell>
          <cell r="KHM1" t="str">
            <v>y</v>
          </cell>
          <cell r="KHN1" t="str">
            <v>y</v>
          </cell>
          <cell r="KHO1" t="str">
            <v>y</v>
          </cell>
          <cell r="KHP1" t="str">
            <v>y</v>
          </cell>
          <cell r="KHQ1" t="str">
            <v>y</v>
          </cell>
          <cell r="KHR1" t="str">
            <v>y</v>
          </cell>
          <cell r="KHS1" t="str">
            <v>y</v>
          </cell>
          <cell r="KHT1" t="str">
            <v>y</v>
          </cell>
          <cell r="KHU1" t="str">
            <v>y</v>
          </cell>
          <cell r="KHV1" t="str">
            <v>y</v>
          </cell>
          <cell r="KHW1" t="str">
            <v>y</v>
          </cell>
          <cell r="KHX1" t="str">
            <v>y</v>
          </cell>
          <cell r="KHY1" t="str">
            <v>y</v>
          </cell>
          <cell r="KHZ1" t="str">
            <v>y</v>
          </cell>
          <cell r="KIA1" t="str">
            <v>y</v>
          </cell>
          <cell r="KIB1" t="str">
            <v>y</v>
          </cell>
          <cell r="KIC1" t="str">
            <v>y</v>
          </cell>
          <cell r="KID1" t="str">
            <v>y</v>
          </cell>
          <cell r="KIE1" t="str">
            <v>y</v>
          </cell>
          <cell r="KIF1" t="str">
            <v>y</v>
          </cell>
          <cell r="KIG1" t="str">
            <v>y</v>
          </cell>
          <cell r="KIH1" t="str">
            <v>y</v>
          </cell>
          <cell r="KII1" t="str">
            <v>y</v>
          </cell>
          <cell r="KIJ1" t="str">
            <v>y</v>
          </cell>
          <cell r="KIK1" t="str">
            <v>y</v>
          </cell>
          <cell r="KIL1" t="str">
            <v>y</v>
          </cell>
          <cell r="KIM1" t="str">
            <v>y</v>
          </cell>
          <cell r="KIN1" t="str">
            <v>y</v>
          </cell>
          <cell r="KIO1" t="str">
            <v>y</v>
          </cell>
          <cell r="KIP1" t="str">
            <v>y</v>
          </cell>
          <cell r="KIQ1" t="str">
            <v>y</v>
          </cell>
          <cell r="KIR1" t="str">
            <v>y</v>
          </cell>
          <cell r="KIS1" t="str">
            <v>y</v>
          </cell>
          <cell r="KIT1" t="str">
            <v>y</v>
          </cell>
          <cell r="KIU1" t="str">
            <v>y</v>
          </cell>
          <cell r="KIV1" t="str">
            <v>y</v>
          </cell>
          <cell r="KIW1" t="str">
            <v>y</v>
          </cell>
          <cell r="KIX1" t="str">
            <v>y</v>
          </cell>
          <cell r="KIY1" t="str">
            <v>y</v>
          </cell>
          <cell r="KIZ1" t="str">
            <v>y</v>
          </cell>
          <cell r="KJA1" t="str">
            <v>y</v>
          </cell>
          <cell r="KJB1" t="str">
            <v>y</v>
          </cell>
          <cell r="KJC1" t="str">
            <v>y</v>
          </cell>
          <cell r="KJD1" t="str">
            <v>y</v>
          </cell>
          <cell r="KJE1" t="str">
            <v>y</v>
          </cell>
          <cell r="KJF1" t="str">
            <v>y</v>
          </cell>
          <cell r="KJG1" t="str">
            <v>y</v>
          </cell>
          <cell r="KJH1" t="str">
            <v>y</v>
          </cell>
          <cell r="KJI1" t="str">
            <v>y</v>
          </cell>
          <cell r="KJJ1" t="str">
            <v>y</v>
          </cell>
          <cell r="KJK1" t="str">
            <v>y</v>
          </cell>
          <cell r="KJL1" t="str">
            <v>y</v>
          </cell>
          <cell r="KJM1" t="str">
            <v>y</v>
          </cell>
          <cell r="KJN1" t="str">
            <v>y</v>
          </cell>
          <cell r="KJO1" t="str">
            <v>y</v>
          </cell>
          <cell r="KJP1" t="str">
            <v>y</v>
          </cell>
          <cell r="KJQ1" t="str">
            <v>y</v>
          </cell>
          <cell r="KJR1" t="str">
            <v>y</v>
          </cell>
          <cell r="KJS1" t="str">
            <v>y</v>
          </cell>
          <cell r="KJT1" t="str">
            <v>y</v>
          </cell>
          <cell r="KJU1" t="str">
            <v>y</v>
          </cell>
          <cell r="KJV1" t="str">
            <v>y</v>
          </cell>
          <cell r="KJW1" t="str">
            <v>y</v>
          </cell>
          <cell r="KJX1" t="str">
            <v>y</v>
          </cell>
          <cell r="KJY1" t="str">
            <v>y</v>
          </cell>
          <cell r="KJZ1" t="str">
            <v>y</v>
          </cell>
          <cell r="KKA1" t="str">
            <v>y</v>
          </cell>
          <cell r="KKB1" t="str">
            <v>y</v>
          </cell>
          <cell r="KKC1" t="str">
            <v>y</v>
          </cell>
          <cell r="KKD1" t="str">
            <v>y</v>
          </cell>
          <cell r="KKE1" t="str">
            <v>y</v>
          </cell>
          <cell r="KKF1" t="str">
            <v>y</v>
          </cell>
          <cell r="KKG1" t="str">
            <v>y</v>
          </cell>
          <cell r="KKH1" t="str">
            <v>y</v>
          </cell>
          <cell r="KKI1" t="str">
            <v>y</v>
          </cell>
          <cell r="KKJ1" t="str">
            <v>y</v>
          </cell>
          <cell r="KKK1" t="str">
            <v>y</v>
          </cell>
          <cell r="KKL1" t="str">
            <v>y</v>
          </cell>
          <cell r="KKM1" t="str">
            <v>y</v>
          </cell>
          <cell r="KKN1" t="str">
            <v>y</v>
          </cell>
          <cell r="KKO1" t="str">
            <v>y</v>
          </cell>
          <cell r="KKP1" t="str">
            <v>y</v>
          </cell>
          <cell r="KKQ1" t="str">
            <v>y</v>
          </cell>
          <cell r="KKR1" t="str">
            <v>y</v>
          </cell>
          <cell r="KKS1" t="str">
            <v>y</v>
          </cell>
          <cell r="KKT1" t="str">
            <v>y</v>
          </cell>
          <cell r="KKU1" t="str">
            <v>y</v>
          </cell>
          <cell r="KKV1" t="str">
            <v>y</v>
          </cell>
          <cell r="KKW1" t="str">
            <v>y</v>
          </cell>
          <cell r="KKX1" t="str">
            <v>y</v>
          </cell>
          <cell r="KKY1" t="str">
            <v>y</v>
          </cell>
          <cell r="KKZ1" t="str">
            <v>y</v>
          </cell>
          <cell r="KLA1" t="str">
            <v>y</v>
          </cell>
          <cell r="KLB1" t="str">
            <v>y</v>
          </cell>
          <cell r="KLC1" t="str">
            <v>y</v>
          </cell>
          <cell r="KLD1" t="str">
            <v>y</v>
          </cell>
          <cell r="KLE1" t="str">
            <v>y</v>
          </cell>
          <cell r="KLF1" t="str">
            <v>y</v>
          </cell>
          <cell r="KLG1" t="str">
            <v>y</v>
          </cell>
          <cell r="KLH1" t="str">
            <v>y</v>
          </cell>
          <cell r="KLI1" t="str">
            <v>y</v>
          </cell>
          <cell r="KLJ1" t="str">
            <v>y</v>
          </cell>
          <cell r="KLK1" t="str">
            <v>y</v>
          </cell>
          <cell r="KLL1" t="str">
            <v>y</v>
          </cell>
          <cell r="KLM1" t="str">
            <v>y</v>
          </cell>
          <cell r="KLN1" t="str">
            <v>y</v>
          </cell>
          <cell r="KLO1" t="str">
            <v>y</v>
          </cell>
          <cell r="KLP1" t="str">
            <v>y</v>
          </cell>
          <cell r="KLQ1" t="str">
            <v>y</v>
          </cell>
          <cell r="KLR1" t="str">
            <v>y</v>
          </cell>
          <cell r="KLS1" t="str">
            <v>y</v>
          </cell>
          <cell r="KLT1" t="str">
            <v>y</v>
          </cell>
          <cell r="KLU1" t="str">
            <v>y</v>
          </cell>
          <cell r="KLV1" t="str">
            <v>y</v>
          </cell>
          <cell r="KLW1" t="str">
            <v>y</v>
          </cell>
          <cell r="KLX1" t="str">
            <v>y</v>
          </cell>
          <cell r="KLY1" t="str">
            <v>y</v>
          </cell>
          <cell r="KLZ1" t="str">
            <v>y</v>
          </cell>
          <cell r="KMA1" t="str">
            <v>y</v>
          </cell>
          <cell r="KMB1" t="str">
            <v>y</v>
          </cell>
          <cell r="KMC1" t="str">
            <v>y</v>
          </cell>
          <cell r="KMD1" t="str">
            <v>y</v>
          </cell>
          <cell r="KME1" t="str">
            <v>y</v>
          </cell>
          <cell r="KMF1" t="str">
            <v>y</v>
          </cell>
          <cell r="KMG1" t="str">
            <v>y</v>
          </cell>
          <cell r="KMH1" t="str">
            <v>y</v>
          </cell>
          <cell r="KMI1" t="str">
            <v>y</v>
          </cell>
          <cell r="KMJ1" t="str">
            <v>y</v>
          </cell>
          <cell r="KMK1" t="str">
            <v>y</v>
          </cell>
          <cell r="KML1" t="str">
            <v>y</v>
          </cell>
          <cell r="KMM1" t="str">
            <v>y</v>
          </cell>
          <cell r="KMN1" t="str">
            <v>y</v>
          </cell>
          <cell r="KMO1" t="str">
            <v>y</v>
          </cell>
          <cell r="KMP1" t="str">
            <v>y</v>
          </cell>
          <cell r="KMQ1" t="str">
            <v>y</v>
          </cell>
          <cell r="KMR1" t="str">
            <v>y</v>
          </cell>
          <cell r="KMS1" t="str">
            <v>y</v>
          </cell>
          <cell r="KMT1" t="str">
            <v>y</v>
          </cell>
          <cell r="KMU1" t="str">
            <v>y</v>
          </cell>
          <cell r="KMV1" t="str">
            <v>y</v>
          </cell>
          <cell r="KMW1" t="str">
            <v>y</v>
          </cell>
          <cell r="KMX1" t="str">
            <v>y</v>
          </cell>
          <cell r="KMY1" t="str">
            <v>y</v>
          </cell>
          <cell r="KMZ1" t="str">
            <v>y</v>
          </cell>
          <cell r="KNA1" t="str">
            <v>y</v>
          </cell>
          <cell r="KNB1" t="str">
            <v>y</v>
          </cell>
          <cell r="KNC1" t="str">
            <v>y</v>
          </cell>
          <cell r="KND1" t="str">
            <v>y</v>
          </cell>
          <cell r="KNE1" t="str">
            <v>y</v>
          </cell>
          <cell r="KNF1" t="str">
            <v>y</v>
          </cell>
          <cell r="KNG1" t="str">
            <v>y</v>
          </cell>
          <cell r="KNH1" t="str">
            <v>y</v>
          </cell>
          <cell r="KNI1" t="str">
            <v>y</v>
          </cell>
          <cell r="KNJ1" t="str">
            <v>y</v>
          </cell>
          <cell r="KNK1" t="str">
            <v>y</v>
          </cell>
          <cell r="KNL1" t="str">
            <v>y</v>
          </cell>
          <cell r="KNM1" t="str">
            <v>y</v>
          </cell>
          <cell r="KNN1" t="str">
            <v>y</v>
          </cell>
          <cell r="KNO1" t="str">
            <v>y</v>
          </cell>
          <cell r="KNP1" t="str">
            <v>y</v>
          </cell>
          <cell r="KNQ1" t="str">
            <v>y</v>
          </cell>
          <cell r="KNR1" t="str">
            <v>y</v>
          </cell>
          <cell r="KNS1" t="str">
            <v>y</v>
          </cell>
          <cell r="KNT1" t="str">
            <v>y</v>
          </cell>
          <cell r="KNU1" t="str">
            <v>y</v>
          </cell>
          <cell r="KNV1" t="str">
            <v>y</v>
          </cell>
          <cell r="KNW1" t="str">
            <v>y</v>
          </cell>
          <cell r="KNX1" t="str">
            <v>y</v>
          </cell>
          <cell r="KNY1" t="str">
            <v>y</v>
          </cell>
          <cell r="KNZ1" t="str">
            <v>y</v>
          </cell>
          <cell r="KOA1" t="str">
            <v>y</v>
          </cell>
          <cell r="KOB1" t="str">
            <v>y</v>
          </cell>
          <cell r="KOC1" t="str">
            <v>y</v>
          </cell>
          <cell r="KOD1" t="str">
            <v>y</v>
          </cell>
          <cell r="KOE1" t="str">
            <v>y</v>
          </cell>
          <cell r="KOF1" t="str">
            <v>y</v>
          </cell>
          <cell r="KOG1" t="str">
            <v>y</v>
          </cell>
          <cell r="KOH1" t="str">
            <v>y</v>
          </cell>
          <cell r="KOI1" t="str">
            <v>y</v>
          </cell>
          <cell r="KOJ1" t="str">
            <v>y</v>
          </cell>
          <cell r="KOK1" t="str">
            <v>y</v>
          </cell>
          <cell r="KOL1" t="str">
            <v>y</v>
          </cell>
          <cell r="KOM1" t="str">
            <v>y</v>
          </cell>
          <cell r="KON1" t="str">
            <v>y</v>
          </cell>
          <cell r="KOO1" t="str">
            <v>y</v>
          </cell>
          <cell r="KOP1" t="str">
            <v>y</v>
          </cell>
          <cell r="KOQ1" t="str">
            <v>y</v>
          </cell>
          <cell r="KOR1" t="str">
            <v>y</v>
          </cell>
          <cell r="KOS1" t="str">
            <v>y</v>
          </cell>
          <cell r="KOT1" t="str">
            <v>y</v>
          </cell>
          <cell r="KOU1" t="str">
            <v>y</v>
          </cell>
          <cell r="KOV1" t="str">
            <v>y</v>
          </cell>
          <cell r="KOW1" t="str">
            <v>y</v>
          </cell>
          <cell r="KOX1" t="str">
            <v>y</v>
          </cell>
          <cell r="KOY1" t="str">
            <v>y</v>
          </cell>
          <cell r="KOZ1" t="str">
            <v>y</v>
          </cell>
          <cell r="KPA1" t="str">
            <v>y</v>
          </cell>
          <cell r="KPB1" t="str">
            <v>y</v>
          </cell>
          <cell r="KPC1" t="str">
            <v>y</v>
          </cell>
          <cell r="KPD1" t="str">
            <v>y</v>
          </cell>
          <cell r="KPE1" t="str">
            <v>y</v>
          </cell>
          <cell r="KPF1" t="str">
            <v>y</v>
          </cell>
          <cell r="KPG1" t="str">
            <v>y</v>
          </cell>
          <cell r="KPH1" t="str">
            <v>y</v>
          </cell>
          <cell r="KPI1" t="str">
            <v>y</v>
          </cell>
          <cell r="KPJ1" t="str">
            <v>y</v>
          </cell>
          <cell r="KPK1" t="str">
            <v>y</v>
          </cell>
          <cell r="KPL1" t="str">
            <v>y</v>
          </cell>
          <cell r="KPM1" t="str">
            <v>y</v>
          </cell>
          <cell r="KPN1" t="str">
            <v>y</v>
          </cell>
          <cell r="KPO1" t="str">
            <v>y</v>
          </cell>
          <cell r="KPP1" t="str">
            <v>y</v>
          </cell>
          <cell r="KPQ1" t="str">
            <v>y</v>
          </cell>
          <cell r="KPR1" t="str">
            <v>y</v>
          </cell>
          <cell r="KPS1" t="str">
            <v>y</v>
          </cell>
          <cell r="KPT1" t="str">
            <v>y</v>
          </cell>
          <cell r="KPU1" t="str">
            <v>y</v>
          </cell>
          <cell r="KPV1" t="str">
            <v>y</v>
          </cell>
          <cell r="KPW1" t="str">
            <v>y</v>
          </cell>
          <cell r="KPX1" t="str">
            <v>y</v>
          </cell>
          <cell r="KPY1" t="str">
            <v>y</v>
          </cell>
          <cell r="KPZ1" t="str">
            <v>y</v>
          </cell>
          <cell r="KQA1" t="str">
            <v>y</v>
          </cell>
          <cell r="KQB1" t="str">
            <v>y</v>
          </cell>
          <cell r="KQC1" t="str">
            <v>y</v>
          </cell>
          <cell r="KQD1" t="str">
            <v>y</v>
          </cell>
          <cell r="KQE1" t="str">
            <v>y</v>
          </cell>
          <cell r="KQF1" t="str">
            <v>y</v>
          </cell>
          <cell r="KQG1" t="str">
            <v>y</v>
          </cell>
          <cell r="KQH1" t="str">
            <v>y</v>
          </cell>
          <cell r="KQI1" t="str">
            <v>y</v>
          </cell>
          <cell r="KQJ1" t="str">
            <v>y</v>
          </cell>
          <cell r="KQK1" t="str">
            <v>y</v>
          </cell>
          <cell r="KQL1" t="str">
            <v>y</v>
          </cell>
          <cell r="KQM1" t="str">
            <v>y</v>
          </cell>
          <cell r="KQN1" t="str">
            <v>y</v>
          </cell>
          <cell r="KQO1" t="str">
            <v>y</v>
          </cell>
          <cell r="KQP1" t="str">
            <v>y</v>
          </cell>
          <cell r="KQQ1" t="str">
            <v>y</v>
          </cell>
          <cell r="KQR1" t="str">
            <v>y</v>
          </cell>
          <cell r="KQS1" t="str">
            <v>y</v>
          </cell>
          <cell r="KQT1" t="str">
            <v>y</v>
          </cell>
          <cell r="KQU1" t="str">
            <v>y</v>
          </cell>
          <cell r="KQV1" t="str">
            <v>y</v>
          </cell>
          <cell r="KQW1" t="str">
            <v>y</v>
          </cell>
          <cell r="KQX1" t="str">
            <v>y</v>
          </cell>
          <cell r="KQY1" t="str">
            <v>y</v>
          </cell>
          <cell r="KQZ1" t="str">
            <v>y</v>
          </cell>
          <cell r="KRA1" t="str">
            <v>y</v>
          </cell>
          <cell r="KRB1" t="str">
            <v>y</v>
          </cell>
          <cell r="KRC1" t="str">
            <v>y</v>
          </cell>
          <cell r="KRD1" t="str">
            <v>y</v>
          </cell>
          <cell r="KRE1" t="str">
            <v>y</v>
          </cell>
          <cell r="KRF1" t="str">
            <v>y</v>
          </cell>
          <cell r="KRG1" t="str">
            <v>y</v>
          </cell>
          <cell r="KRH1" t="str">
            <v>y</v>
          </cell>
          <cell r="KRI1" t="str">
            <v>y</v>
          </cell>
          <cell r="KRJ1" t="str">
            <v>y</v>
          </cell>
          <cell r="KRK1" t="str">
            <v>y</v>
          </cell>
          <cell r="KRL1" t="str">
            <v>y</v>
          </cell>
          <cell r="KRM1" t="str">
            <v>y</v>
          </cell>
          <cell r="KRN1" t="str">
            <v>y</v>
          </cell>
          <cell r="KRO1" t="str">
            <v>y</v>
          </cell>
          <cell r="KRP1" t="str">
            <v>y</v>
          </cell>
          <cell r="KRQ1" t="str">
            <v>y</v>
          </cell>
          <cell r="KRR1" t="str">
            <v>y</v>
          </cell>
          <cell r="KRS1" t="str">
            <v>y</v>
          </cell>
          <cell r="KRT1" t="str">
            <v>y</v>
          </cell>
          <cell r="KRU1" t="str">
            <v>y</v>
          </cell>
          <cell r="KRV1" t="str">
            <v>y</v>
          </cell>
          <cell r="KRW1" t="str">
            <v>y</v>
          </cell>
          <cell r="KRX1" t="str">
            <v>y</v>
          </cell>
          <cell r="KRY1" t="str">
            <v>y</v>
          </cell>
          <cell r="KRZ1" t="str">
            <v>y</v>
          </cell>
          <cell r="KSA1" t="str">
            <v>y</v>
          </cell>
          <cell r="KSB1" t="str">
            <v>y</v>
          </cell>
          <cell r="KSC1" t="str">
            <v>y</v>
          </cell>
          <cell r="KSD1" t="str">
            <v>y</v>
          </cell>
          <cell r="KSE1" t="str">
            <v>y</v>
          </cell>
          <cell r="KSF1" t="str">
            <v>y</v>
          </cell>
          <cell r="KSG1" t="str">
            <v>y</v>
          </cell>
          <cell r="KSH1" t="str">
            <v>y</v>
          </cell>
          <cell r="KSI1" t="str">
            <v>y</v>
          </cell>
          <cell r="KSJ1" t="str">
            <v>y</v>
          </cell>
          <cell r="KSK1" t="str">
            <v>y</v>
          </cell>
          <cell r="KSL1" t="str">
            <v>y</v>
          </cell>
          <cell r="KSM1" t="str">
            <v>y</v>
          </cell>
          <cell r="KSN1" t="str">
            <v>y</v>
          </cell>
          <cell r="KSO1" t="str">
            <v>y</v>
          </cell>
          <cell r="KSP1" t="str">
            <v>y</v>
          </cell>
          <cell r="KSQ1" t="str">
            <v>y</v>
          </cell>
          <cell r="KSR1" t="str">
            <v>y</v>
          </cell>
          <cell r="KSS1" t="str">
            <v>y</v>
          </cell>
          <cell r="KST1" t="str">
            <v>y</v>
          </cell>
          <cell r="KSU1" t="str">
            <v>y</v>
          </cell>
          <cell r="KSV1" t="str">
            <v>y</v>
          </cell>
          <cell r="KSW1" t="str">
            <v>y</v>
          </cell>
          <cell r="KSX1" t="str">
            <v>y</v>
          </cell>
          <cell r="KSY1" t="str">
            <v>y</v>
          </cell>
          <cell r="KSZ1" t="str">
            <v>y</v>
          </cell>
          <cell r="KTA1" t="str">
            <v>y</v>
          </cell>
          <cell r="KTB1" t="str">
            <v>y</v>
          </cell>
          <cell r="KTC1" t="str">
            <v>y</v>
          </cell>
          <cell r="KTD1" t="str">
            <v>y</v>
          </cell>
          <cell r="KTE1" t="str">
            <v>y</v>
          </cell>
          <cell r="KTF1" t="str">
            <v>y</v>
          </cell>
          <cell r="KTG1" t="str">
            <v>y</v>
          </cell>
          <cell r="KTH1" t="str">
            <v>y</v>
          </cell>
          <cell r="KTI1" t="str">
            <v>y</v>
          </cell>
          <cell r="KTJ1" t="str">
            <v>y</v>
          </cell>
          <cell r="KTK1" t="str">
            <v>y</v>
          </cell>
          <cell r="KTL1" t="str">
            <v>y</v>
          </cell>
          <cell r="KTM1" t="str">
            <v>y</v>
          </cell>
          <cell r="KTN1" t="str">
            <v>y</v>
          </cell>
          <cell r="KTO1" t="str">
            <v>y</v>
          </cell>
          <cell r="KTP1" t="str">
            <v>y</v>
          </cell>
          <cell r="KTQ1" t="str">
            <v>y</v>
          </cell>
          <cell r="KTR1" t="str">
            <v>y</v>
          </cell>
          <cell r="KTS1" t="str">
            <v>y</v>
          </cell>
          <cell r="KTT1" t="str">
            <v>y</v>
          </cell>
          <cell r="KTU1" t="str">
            <v>y</v>
          </cell>
          <cell r="KTV1" t="str">
            <v>y</v>
          </cell>
          <cell r="KTW1" t="str">
            <v>y</v>
          </cell>
          <cell r="KTX1" t="str">
            <v>y</v>
          </cell>
          <cell r="KTY1" t="str">
            <v>y</v>
          </cell>
          <cell r="KTZ1" t="str">
            <v>y</v>
          </cell>
          <cell r="KUA1" t="str">
            <v>y</v>
          </cell>
          <cell r="KUB1" t="str">
            <v>y</v>
          </cell>
          <cell r="KUC1" t="str">
            <v>y</v>
          </cell>
          <cell r="KUD1" t="str">
            <v>y</v>
          </cell>
          <cell r="KUE1" t="str">
            <v>y</v>
          </cell>
          <cell r="KUF1" t="str">
            <v>y</v>
          </cell>
          <cell r="KUG1" t="str">
            <v>y</v>
          </cell>
          <cell r="KUH1" t="str">
            <v>y</v>
          </cell>
          <cell r="KUI1" t="str">
            <v>y</v>
          </cell>
          <cell r="KUJ1" t="str">
            <v>y</v>
          </cell>
          <cell r="KUK1" t="str">
            <v>y</v>
          </cell>
          <cell r="KUL1" t="str">
            <v>y</v>
          </cell>
          <cell r="KUM1" t="str">
            <v>y</v>
          </cell>
          <cell r="KUN1" t="str">
            <v>y</v>
          </cell>
          <cell r="KUO1" t="str">
            <v>y</v>
          </cell>
          <cell r="KUP1" t="str">
            <v>y</v>
          </cell>
          <cell r="KUQ1" t="str">
            <v>y</v>
          </cell>
          <cell r="KUR1" t="str">
            <v>y</v>
          </cell>
          <cell r="KUS1" t="str">
            <v>y</v>
          </cell>
          <cell r="KUT1" t="str">
            <v>y</v>
          </cell>
          <cell r="KUU1" t="str">
            <v>y</v>
          </cell>
          <cell r="KUV1" t="str">
            <v>y</v>
          </cell>
          <cell r="KUW1" t="str">
            <v>y</v>
          </cell>
          <cell r="KUX1" t="str">
            <v>y</v>
          </cell>
          <cell r="KUY1" t="str">
            <v>y</v>
          </cell>
          <cell r="KUZ1" t="str">
            <v>y</v>
          </cell>
          <cell r="KVA1" t="str">
            <v>y</v>
          </cell>
          <cell r="KVB1" t="str">
            <v>y</v>
          </cell>
          <cell r="KVC1" t="str">
            <v>y</v>
          </cell>
          <cell r="KVD1" t="str">
            <v>y</v>
          </cell>
          <cell r="KVE1" t="str">
            <v>y</v>
          </cell>
          <cell r="KVF1" t="str">
            <v>y</v>
          </cell>
          <cell r="KVG1" t="str">
            <v>y</v>
          </cell>
          <cell r="KVH1" t="str">
            <v>y</v>
          </cell>
          <cell r="KVI1" t="str">
            <v>y</v>
          </cell>
          <cell r="KVJ1" t="str">
            <v>y</v>
          </cell>
          <cell r="KVK1" t="str">
            <v>y</v>
          </cell>
          <cell r="KVL1" t="str">
            <v>y</v>
          </cell>
          <cell r="KVM1" t="str">
            <v>y</v>
          </cell>
          <cell r="KVN1" t="str">
            <v>y</v>
          </cell>
          <cell r="KVO1" t="str">
            <v>y</v>
          </cell>
          <cell r="KVP1" t="str">
            <v>y</v>
          </cell>
          <cell r="KVQ1" t="str">
            <v>y</v>
          </cell>
          <cell r="KVR1" t="str">
            <v>y</v>
          </cell>
          <cell r="KVS1" t="str">
            <v>y</v>
          </cell>
          <cell r="KVT1" t="str">
            <v>y</v>
          </cell>
          <cell r="KVU1" t="str">
            <v>y</v>
          </cell>
          <cell r="KVV1" t="str">
            <v>y</v>
          </cell>
          <cell r="KVW1" t="str">
            <v>y</v>
          </cell>
          <cell r="KVX1" t="str">
            <v>y</v>
          </cell>
          <cell r="KVY1" t="str">
            <v>y</v>
          </cell>
          <cell r="KVZ1" t="str">
            <v>y</v>
          </cell>
          <cell r="KWA1" t="str">
            <v>y</v>
          </cell>
          <cell r="KWB1" t="str">
            <v>y</v>
          </cell>
          <cell r="KWC1" t="str">
            <v>y</v>
          </cell>
          <cell r="KWD1" t="str">
            <v>y</v>
          </cell>
          <cell r="KWE1" t="str">
            <v>y</v>
          </cell>
          <cell r="KWF1" t="str">
            <v>y</v>
          </cell>
          <cell r="KWG1" t="str">
            <v>y</v>
          </cell>
          <cell r="KWH1" t="str">
            <v>y</v>
          </cell>
          <cell r="KWI1" t="str">
            <v>y</v>
          </cell>
          <cell r="KWJ1" t="str">
            <v>y</v>
          </cell>
          <cell r="KWK1" t="str">
            <v>y</v>
          </cell>
          <cell r="KWL1" t="str">
            <v>y</v>
          </cell>
          <cell r="KWM1" t="str">
            <v>y</v>
          </cell>
          <cell r="KWN1" t="str">
            <v>y</v>
          </cell>
          <cell r="KWO1" t="str">
            <v>y</v>
          </cell>
          <cell r="KWP1" t="str">
            <v>y</v>
          </cell>
          <cell r="KWQ1" t="str">
            <v>y</v>
          </cell>
          <cell r="KWR1" t="str">
            <v>y</v>
          </cell>
          <cell r="KWS1" t="str">
            <v>y</v>
          </cell>
          <cell r="KWT1" t="str">
            <v>y</v>
          </cell>
          <cell r="KWU1" t="str">
            <v>y</v>
          </cell>
          <cell r="KWV1" t="str">
            <v>y</v>
          </cell>
          <cell r="KWW1" t="str">
            <v>y</v>
          </cell>
          <cell r="KWX1" t="str">
            <v>y</v>
          </cell>
          <cell r="KWY1" t="str">
            <v>y</v>
          </cell>
          <cell r="KWZ1" t="str">
            <v>y</v>
          </cell>
          <cell r="KXA1" t="str">
            <v>y</v>
          </cell>
          <cell r="KXB1" t="str">
            <v>y</v>
          </cell>
          <cell r="KXC1" t="str">
            <v>y</v>
          </cell>
          <cell r="KXD1" t="str">
            <v>y</v>
          </cell>
          <cell r="KXE1" t="str">
            <v>y</v>
          </cell>
          <cell r="KXF1" t="str">
            <v>y</v>
          </cell>
          <cell r="KXG1" t="str">
            <v>y</v>
          </cell>
          <cell r="KXH1" t="str">
            <v>y</v>
          </cell>
          <cell r="KXI1" t="str">
            <v>y</v>
          </cell>
          <cell r="KXJ1" t="str">
            <v>y</v>
          </cell>
          <cell r="KXK1" t="str">
            <v>y</v>
          </cell>
          <cell r="KXL1" t="str">
            <v>y</v>
          </cell>
          <cell r="KXM1" t="str">
            <v>y</v>
          </cell>
          <cell r="KXN1" t="str">
            <v>y</v>
          </cell>
          <cell r="KXO1" t="str">
            <v>y</v>
          </cell>
          <cell r="KXP1" t="str">
            <v>y</v>
          </cell>
          <cell r="KXQ1" t="str">
            <v>y</v>
          </cell>
          <cell r="KXR1" t="str">
            <v>y</v>
          </cell>
          <cell r="KXS1" t="str">
            <v>y</v>
          </cell>
          <cell r="KXT1" t="str">
            <v>y</v>
          </cell>
          <cell r="KXU1" t="str">
            <v>y</v>
          </cell>
          <cell r="KXV1" t="str">
            <v>y</v>
          </cell>
          <cell r="KXW1" t="str">
            <v>y</v>
          </cell>
          <cell r="KXX1" t="str">
            <v>y</v>
          </cell>
          <cell r="KXY1" t="str">
            <v>y</v>
          </cell>
          <cell r="KXZ1" t="str">
            <v>y</v>
          </cell>
          <cell r="KYA1" t="str">
            <v>y</v>
          </cell>
          <cell r="KYB1" t="str">
            <v>y</v>
          </cell>
          <cell r="KYC1" t="str">
            <v>y</v>
          </cell>
          <cell r="KYD1" t="str">
            <v>y</v>
          </cell>
          <cell r="KYE1" t="str">
            <v>y</v>
          </cell>
          <cell r="KYF1" t="str">
            <v>y</v>
          </cell>
          <cell r="KYG1" t="str">
            <v>y</v>
          </cell>
          <cell r="KYH1" t="str">
            <v>y</v>
          </cell>
          <cell r="KYI1" t="str">
            <v>y</v>
          </cell>
          <cell r="KYJ1" t="str">
            <v>y</v>
          </cell>
          <cell r="KYK1" t="str">
            <v>y</v>
          </cell>
          <cell r="KYL1" t="str">
            <v>y</v>
          </cell>
          <cell r="KYM1" t="str">
            <v>y</v>
          </cell>
          <cell r="KYN1" t="str">
            <v>y</v>
          </cell>
          <cell r="KYO1" t="str">
            <v>y</v>
          </cell>
          <cell r="KYP1" t="str">
            <v>y</v>
          </cell>
          <cell r="KYQ1" t="str">
            <v>y</v>
          </cell>
          <cell r="KYR1" t="str">
            <v>y</v>
          </cell>
          <cell r="KYS1" t="str">
            <v>y</v>
          </cell>
          <cell r="KYT1" t="str">
            <v>y</v>
          </cell>
          <cell r="KYU1" t="str">
            <v>y</v>
          </cell>
          <cell r="KYV1" t="str">
            <v>y</v>
          </cell>
          <cell r="KYW1" t="str">
            <v>y</v>
          </cell>
          <cell r="KYX1" t="str">
            <v>y</v>
          </cell>
          <cell r="KYY1" t="str">
            <v>y</v>
          </cell>
          <cell r="KYZ1" t="str">
            <v>y</v>
          </cell>
          <cell r="KZA1" t="str">
            <v>y</v>
          </cell>
          <cell r="KZB1" t="str">
            <v>y</v>
          </cell>
          <cell r="KZC1" t="str">
            <v>y</v>
          </cell>
          <cell r="KZD1" t="str">
            <v>y</v>
          </cell>
          <cell r="KZE1" t="str">
            <v>y</v>
          </cell>
          <cell r="KZF1" t="str">
            <v>y</v>
          </cell>
          <cell r="KZG1" t="str">
            <v>y</v>
          </cell>
          <cell r="KZH1" t="str">
            <v>y</v>
          </cell>
          <cell r="KZI1" t="str">
            <v>y</v>
          </cell>
          <cell r="KZJ1" t="str">
            <v>y</v>
          </cell>
          <cell r="KZK1" t="str">
            <v>y</v>
          </cell>
          <cell r="KZL1" t="str">
            <v>y</v>
          </cell>
          <cell r="KZM1" t="str">
            <v>y</v>
          </cell>
          <cell r="KZN1" t="str">
            <v>y</v>
          </cell>
          <cell r="KZO1" t="str">
            <v>y</v>
          </cell>
          <cell r="KZP1" t="str">
            <v>y</v>
          </cell>
          <cell r="KZQ1" t="str">
            <v>y</v>
          </cell>
          <cell r="KZR1" t="str">
            <v>y</v>
          </cell>
          <cell r="KZS1" t="str">
            <v>y</v>
          </cell>
          <cell r="KZT1" t="str">
            <v>y</v>
          </cell>
          <cell r="KZU1" t="str">
            <v>y</v>
          </cell>
          <cell r="KZV1" t="str">
            <v>y</v>
          </cell>
          <cell r="KZW1" t="str">
            <v>y</v>
          </cell>
          <cell r="KZX1" t="str">
            <v>y</v>
          </cell>
          <cell r="KZY1" t="str">
            <v>y</v>
          </cell>
          <cell r="KZZ1" t="str">
            <v>y</v>
          </cell>
          <cell r="LAA1" t="str">
            <v>y</v>
          </cell>
          <cell r="LAB1" t="str">
            <v>y</v>
          </cell>
          <cell r="LAC1" t="str">
            <v>y</v>
          </cell>
          <cell r="LAD1" t="str">
            <v>y</v>
          </cell>
          <cell r="LAE1" t="str">
            <v>y</v>
          </cell>
          <cell r="LAF1" t="str">
            <v>y</v>
          </cell>
          <cell r="LAG1" t="str">
            <v>y</v>
          </cell>
          <cell r="LAH1" t="str">
            <v>y</v>
          </cell>
          <cell r="LAI1" t="str">
            <v>y</v>
          </cell>
          <cell r="LAJ1" t="str">
            <v>y</v>
          </cell>
          <cell r="LAK1" t="str">
            <v>y</v>
          </cell>
          <cell r="LAL1" t="str">
            <v>y</v>
          </cell>
          <cell r="LAM1" t="str">
            <v>y</v>
          </cell>
          <cell r="LAN1" t="str">
            <v>y</v>
          </cell>
          <cell r="LAO1" t="str">
            <v>y</v>
          </cell>
          <cell r="LAP1" t="str">
            <v>y</v>
          </cell>
          <cell r="LAQ1" t="str">
            <v>y</v>
          </cell>
          <cell r="LAR1" t="str">
            <v>y</v>
          </cell>
          <cell r="LAS1" t="str">
            <v>y</v>
          </cell>
          <cell r="LAT1" t="str">
            <v>y</v>
          </cell>
          <cell r="LAU1" t="str">
            <v>y</v>
          </cell>
          <cell r="LAV1" t="str">
            <v>y</v>
          </cell>
          <cell r="LAW1" t="str">
            <v>y</v>
          </cell>
          <cell r="LAX1" t="str">
            <v>y</v>
          </cell>
          <cell r="LAY1" t="str">
            <v>y</v>
          </cell>
          <cell r="LAZ1" t="str">
            <v>y</v>
          </cell>
          <cell r="LBA1" t="str">
            <v>y</v>
          </cell>
          <cell r="LBB1" t="str">
            <v>y</v>
          </cell>
          <cell r="LBC1" t="str">
            <v>y</v>
          </cell>
          <cell r="LBD1" t="str">
            <v>y</v>
          </cell>
          <cell r="LBE1" t="str">
            <v>y</v>
          </cell>
          <cell r="LBF1" t="str">
            <v>y</v>
          </cell>
          <cell r="LBG1" t="str">
            <v>y</v>
          </cell>
          <cell r="LBH1" t="str">
            <v>y</v>
          </cell>
          <cell r="LBI1" t="str">
            <v>y</v>
          </cell>
          <cell r="LBJ1" t="str">
            <v>y</v>
          </cell>
          <cell r="LBK1" t="str">
            <v>y</v>
          </cell>
          <cell r="LBL1" t="str">
            <v>y</v>
          </cell>
          <cell r="LBM1" t="str">
            <v>y</v>
          </cell>
          <cell r="LBN1" t="str">
            <v>y</v>
          </cell>
          <cell r="LBO1" t="str">
            <v>y</v>
          </cell>
          <cell r="LBP1" t="str">
            <v>y</v>
          </cell>
          <cell r="LBQ1" t="str">
            <v>y</v>
          </cell>
          <cell r="LBR1" t="str">
            <v>y</v>
          </cell>
          <cell r="LBS1" t="str">
            <v>y</v>
          </cell>
          <cell r="LBT1" t="str">
            <v>y</v>
          </cell>
          <cell r="LBU1" t="str">
            <v>y</v>
          </cell>
          <cell r="LBV1" t="str">
            <v>y</v>
          </cell>
          <cell r="LBW1" t="str">
            <v>y</v>
          </cell>
          <cell r="LBX1" t="str">
            <v>y</v>
          </cell>
          <cell r="LBY1" t="str">
            <v>y</v>
          </cell>
          <cell r="LBZ1" t="str">
            <v>y</v>
          </cell>
          <cell r="LCA1" t="str">
            <v>y</v>
          </cell>
          <cell r="LCB1" t="str">
            <v>y</v>
          </cell>
          <cell r="LCC1" t="str">
            <v>y</v>
          </cell>
          <cell r="LCD1" t="str">
            <v>y</v>
          </cell>
          <cell r="LCE1" t="str">
            <v>y</v>
          </cell>
          <cell r="LCF1" t="str">
            <v>y</v>
          </cell>
          <cell r="LCG1" t="str">
            <v>y</v>
          </cell>
          <cell r="LCH1" t="str">
            <v>y</v>
          </cell>
          <cell r="LCI1" t="str">
            <v>y</v>
          </cell>
          <cell r="LCJ1" t="str">
            <v>y</v>
          </cell>
          <cell r="LCK1" t="str">
            <v>y</v>
          </cell>
          <cell r="LCL1" t="str">
            <v>y</v>
          </cell>
          <cell r="LCM1" t="str">
            <v>y</v>
          </cell>
          <cell r="LCN1" t="str">
            <v>y</v>
          </cell>
          <cell r="LCO1" t="str">
            <v>y</v>
          </cell>
          <cell r="LCP1" t="str">
            <v>y</v>
          </cell>
          <cell r="LCQ1" t="str">
            <v>y</v>
          </cell>
          <cell r="LCR1" t="str">
            <v>y</v>
          </cell>
          <cell r="LCS1" t="str">
            <v>y</v>
          </cell>
          <cell r="LCT1" t="str">
            <v>y</v>
          </cell>
          <cell r="LCU1" t="str">
            <v>y</v>
          </cell>
          <cell r="LCV1" t="str">
            <v>y</v>
          </cell>
          <cell r="LCW1" t="str">
            <v>y</v>
          </cell>
          <cell r="LCX1" t="str">
            <v>y</v>
          </cell>
          <cell r="LCY1" t="str">
            <v>y</v>
          </cell>
          <cell r="LCZ1" t="str">
            <v>y</v>
          </cell>
          <cell r="LDA1" t="str">
            <v>y</v>
          </cell>
          <cell r="LDB1" t="str">
            <v>y</v>
          </cell>
          <cell r="LDC1" t="str">
            <v>y</v>
          </cell>
          <cell r="LDD1" t="str">
            <v>y</v>
          </cell>
          <cell r="LDE1" t="str">
            <v>y</v>
          </cell>
          <cell r="LDF1" t="str">
            <v>y</v>
          </cell>
          <cell r="LDG1" t="str">
            <v>y</v>
          </cell>
          <cell r="LDH1" t="str">
            <v>y</v>
          </cell>
          <cell r="LDI1" t="str">
            <v>y</v>
          </cell>
          <cell r="LDJ1" t="str">
            <v>y</v>
          </cell>
          <cell r="LDK1" t="str">
            <v>y</v>
          </cell>
          <cell r="LDL1" t="str">
            <v>y</v>
          </cell>
          <cell r="LDM1" t="str">
            <v>y</v>
          </cell>
          <cell r="LDN1" t="str">
            <v>y</v>
          </cell>
          <cell r="LDO1" t="str">
            <v>y</v>
          </cell>
          <cell r="LDP1" t="str">
            <v>y</v>
          </cell>
          <cell r="LDQ1" t="str">
            <v>y</v>
          </cell>
          <cell r="LDR1" t="str">
            <v>y</v>
          </cell>
          <cell r="LDS1" t="str">
            <v>y</v>
          </cell>
          <cell r="LDT1" t="str">
            <v>y</v>
          </cell>
          <cell r="LDU1" t="str">
            <v>y</v>
          </cell>
          <cell r="LDV1" t="str">
            <v>y</v>
          </cell>
          <cell r="LDW1" t="str">
            <v>y</v>
          </cell>
          <cell r="LDX1" t="str">
            <v>y</v>
          </cell>
          <cell r="LDY1" t="str">
            <v>y</v>
          </cell>
          <cell r="LDZ1" t="str">
            <v>y</v>
          </cell>
          <cell r="LEA1" t="str">
            <v>y</v>
          </cell>
          <cell r="LEB1" t="str">
            <v>y</v>
          </cell>
          <cell r="LEC1" t="str">
            <v>y</v>
          </cell>
          <cell r="LED1" t="str">
            <v>y</v>
          </cell>
          <cell r="LEE1" t="str">
            <v>y</v>
          </cell>
          <cell r="LEF1" t="str">
            <v>y</v>
          </cell>
          <cell r="LEG1" t="str">
            <v>y</v>
          </cell>
          <cell r="LEH1" t="str">
            <v>y</v>
          </cell>
          <cell r="LEI1" t="str">
            <v>y</v>
          </cell>
          <cell r="LEJ1" t="str">
            <v>y</v>
          </cell>
          <cell r="LEK1" t="str">
            <v>y</v>
          </cell>
          <cell r="LEL1" t="str">
            <v>y</v>
          </cell>
          <cell r="LEM1" t="str">
            <v>y</v>
          </cell>
          <cell r="LEN1" t="str">
            <v>y</v>
          </cell>
          <cell r="LEO1" t="str">
            <v>y</v>
          </cell>
          <cell r="LEP1" t="str">
            <v>y</v>
          </cell>
          <cell r="LEQ1" t="str">
            <v>y</v>
          </cell>
          <cell r="LER1" t="str">
            <v>y</v>
          </cell>
          <cell r="LES1" t="str">
            <v>y</v>
          </cell>
          <cell r="LET1" t="str">
            <v>y</v>
          </cell>
          <cell r="LEU1" t="str">
            <v>y</v>
          </cell>
          <cell r="LEV1" t="str">
            <v>y</v>
          </cell>
          <cell r="LEW1" t="str">
            <v>y</v>
          </cell>
          <cell r="LEX1" t="str">
            <v>y</v>
          </cell>
          <cell r="LEY1" t="str">
            <v>y</v>
          </cell>
          <cell r="LEZ1" t="str">
            <v>y</v>
          </cell>
          <cell r="LFA1" t="str">
            <v>y</v>
          </cell>
          <cell r="LFB1" t="str">
            <v>y</v>
          </cell>
          <cell r="LFC1" t="str">
            <v>y</v>
          </cell>
          <cell r="LFD1" t="str">
            <v>y</v>
          </cell>
          <cell r="LFE1" t="str">
            <v>y</v>
          </cell>
          <cell r="LFF1" t="str">
            <v>y</v>
          </cell>
          <cell r="LFG1" t="str">
            <v>y</v>
          </cell>
          <cell r="LFH1" t="str">
            <v>y</v>
          </cell>
          <cell r="LFI1" t="str">
            <v>y</v>
          </cell>
          <cell r="LFJ1" t="str">
            <v>y</v>
          </cell>
          <cell r="LFK1" t="str">
            <v>y</v>
          </cell>
          <cell r="LFL1" t="str">
            <v>y</v>
          </cell>
          <cell r="LFM1" t="str">
            <v>y</v>
          </cell>
          <cell r="LFN1" t="str">
            <v>y</v>
          </cell>
          <cell r="LFO1" t="str">
            <v>y</v>
          </cell>
          <cell r="LFP1" t="str">
            <v>y</v>
          </cell>
          <cell r="LFQ1" t="str">
            <v>y</v>
          </cell>
          <cell r="LFR1" t="str">
            <v>y</v>
          </cell>
          <cell r="LFS1" t="str">
            <v>y</v>
          </cell>
          <cell r="LFT1" t="str">
            <v>y</v>
          </cell>
          <cell r="LFU1" t="str">
            <v>y</v>
          </cell>
          <cell r="LFV1" t="str">
            <v>y</v>
          </cell>
          <cell r="LFW1" t="str">
            <v>y</v>
          </cell>
          <cell r="LFX1" t="str">
            <v>y</v>
          </cell>
          <cell r="LFY1" t="str">
            <v>y</v>
          </cell>
          <cell r="LFZ1" t="str">
            <v>y</v>
          </cell>
          <cell r="LGA1" t="str">
            <v>y</v>
          </cell>
          <cell r="LGB1" t="str">
            <v>y</v>
          </cell>
          <cell r="LGC1" t="str">
            <v>y</v>
          </cell>
          <cell r="LGD1" t="str">
            <v>y</v>
          </cell>
          <cell r="LGE1" t="str">
            <v>y</v>
          </cell>
          <cell r="LGF1" t="str">
            <v>y</v>
          </cell>
          <cell r="LGG1" t="str">
            <v>y</v>
          </cell>
          <cell r="LGH1" t="str">
            <v>y</v>
          </cell>
          <cell r="LGI1" t="str">
            <v>y</v>
          </cell>
          <cell r="LGJ1" t="str">
            <v>y</v>
          </cell>
          <cell r="LGK1" t="str">
            <v>y</v>
          </cell>
          <cell r="LGL1" t="str">
            <v>y</v>
          </cell>
          <cell r="LGM1" t="str">
            <v>y</v>
          </cell>
          <cell r="LGN1" t="str">
            <v>y</v>
          </cell>
          <cell r="LGO1" t="str">
            <v>y</v>
          </cell>
          <cell r="LGP1" t="str">
            <v>y</v>
          </cell>
          <cell r="LGQ1" t="str">
            <v>y</v>
          </cell>
          <cell r="LGR1" t="str">
            <v>y</v>
          </cell>
          <cell r="LGS1" t="str">
            <v>y</v>
          </cell>
          <cell r="LGT1" t="str">
            <v>y</v>
          </cell>
          <cell r="LGU1" t="str">
            <v>y</v>
          </cell>
          <cell r="LGV1" t="str">
            <v>y</v>
          </cell>
          <cell r="LGW1" t="str">
            <v>y</v>
          </cell>
          <cell r="LGX1" t="str">
            <v>y</v>
          </cell>
          <cell r="LGY1" t="str">
            <v>y</v>
          </cell>
          <cell r="LGZ1" t="str">
            <v>y</v>
          </cell>
          <cell r="LHA1" t="str">
            <v>y</v>
          </cell>
          <cell r="LHB1" t="str">
            <v>y</v>
          </cell>
          <cell r="LHC1" t="str">
            <v>y</v>
          </cell>
          <cell r="LHD1" t="str">
            <v>y</v>
          </cell>
          <cell r="LHE1" t="str">
            <v>y</v>
          </cell>
          <cell r="LHF1" t="str">
            <v>y</v>
          </cell>
          <cell r="LHG1" t="str">
            <v>y</v>
          </cell>
          <cell r="LHH1" t="str">
            <v>y</v>
          </cell>
          <cell r="LHI1" t="str">
            <v>y</v>
          </cell>
          <cell r="LHJ1" t="str">
            <v>y</v>
          </cell>
          <cell r="LHK1" t="str">
            <v>y</v>
          </cell>
          <cell r="LHL1" t="str">
            <v>y</v>
          </cell>
          <cell r="LHM1" t="str">
            <v>y</v>
          </cell>
          <cell r="LHN1" t="str">
            <v>y</v>
          </cell>
          <cell r="LHO1" t="str">
            <v>y</v>
          </cell>
          <cell r="LHP1" t="str">
            <v>y</v>
          </cell>
          <cell r="LHQ1" t="str">
            <v>y</v>
          </cell>
          <cell r="LHR1" t="str">
            <v>y</v>
          </cell>
          <cell r="LHS1" t="str">
            <v>y</v>
          </cell>
          <cell r="LHT1" t="str">
            <v>y</v>
          </cell>
          <cell r="LHU1" t="str">
            <v>y</v>
          </cell>
          <cell r="LHV1" t="str">
            <v>y</v>
          </cell>
          <cell r="LHW1" t="str">
            <v>y</v>
          </cell>
          <cell r="LHX1" t="str">
            <v>y</v>
          </cell>
          <cell r="LHY1" t="str">
            <v>y</v>
          </cell>
          <cell r="LHZ1" t="str">
            <v>y</v>
          </cell>
          <cell r="LIA1" t="str">
            <v>y</v>
          </cell>
          <cell r="LIB1" t="str">
            <v>y</v>
          </cell>
          <cell r="LIC1" t="str">
            <v>y</v>
          </cell>
          <cell r="LID1" t="str">
            <v>y</v>
          </cell>
          <cell r="LIE1" t="str">
            <v>y</v>
          </cell>
          <cell r="LIF1" t="str">
            <v>y</v>
          </cell>
          <cell r="LIG1" t="str">
            <v>y</v>
          </cell>
          <cell r="LIH1" t="str">
            <v>y</v>
          </cell>
          <cell r="LII1" t="str">
            <v>y</v>
          </cell>
          <cell r="LIJ1" t="str">
            <v>y</v>
          </cell>
          <cell r="LIK1" t="str">
            <v>y</v>
          </cell>
          <cell r="LIL1" t="str">
            <v>y</v>
          </cell>
          <cell r="LIM1" t="str">
            <v>y</v>
          </cell>
          <cell r="LIN1" t="str">
            <v>y</v>
          </cell>
          <cell r="LIO1" t="str">
            <v>y</v>
          </cell>
          <cell r="LIP1" t="str">
            <v>y</v>
          </cell>
          <cell r="LIQ1" t="str">
            <v>y</v>
          </cell>
          <cell r="LIR1" t="str">
            <v>y</v>
          </cell>
          <cell r="LIS1" t="str">
            <v>y</v>
          </cell>
          <cell r="LIT1" t="str">
            <v>y</v>
          </cell>
          <cell r="LIU1" t="str">
            <v>y</v>
          </cell>
          <cell r="LIV1" t="str">
            <v>y</v>
          </cell>
          <cell r="LIW1" t="str">
            <v>y</v>
          </cell>
          <cell r="LIX1" t="str">
            <v>y</v>
          </cell>
          <cell r="LIY1" t="str">
            <v>y</v>
          </cell>
          <cell r="LIZ1" t="str">
            <v>y</v>
          </cell>
          <cell r="LJA1" t="str">
            <v>y</v>
          </cell>
          <cell r="LJB1" t="str">
            <v>y</v>
          </cell>
          <cell r="LJC1" t="str">
            <v>y</v>
          </cell>
          <cell r="LJD1" t="str">
            <v>y</v>
          </cell>
          <cell r="LJE1" t="str">
            <v>y</v>
          </cell>
          <cell r="LJF1" t="str">
            <v>y</v>
          </cell>
          <cell r="LJG1" t="str">
            <v>y</v>
          </cell>
          <cell r="LJH1" t="str">
            <v>y</v>
          </cell>
          <cell r="LJI1" t="str">
            <v>y</v>
          </cell>
          <cell r="LJJ1" t="str">
            <v>y</v>
          </cell>
          <cell r="LJK1" t="str">
            <v>y</v>
          </cell>
          <cell r="LJL1" t="str">
            <v>y</v>
          </cell>
          <cell r="LJM1" t="str">
            <v>y</v>
          </cell>
          <cell r="LJN1" t="str">
            <v>y</v>
          </cell>
          <cell r="LJO1" t="str">
            <v>y</v>
          </cell>
          <cell r="LJP1" t="str">
            <v>y</v>
          </cell>
          <cell r="LJQ1" t="str">
            <v>y</v>
          </cell>
          <cell r="LJR1" t="str">
            <v>y</v>
          </cell>
          <cell r="LJS1" t="str">
            <v>y</v>
          </cell>
          <cell r="LJT1" t="str">
            <v>y</v>
          </cell>
          <cell r="LJU1" t="str">
            <v>y</v>
          </cell>
          <cell r="LJV1" t="str">
            <v>y</v>
          </cell>
          <cell r="LJW1" t="str">
            <v>y</v>
          </cell>
          <cell r="LJX1" t="str">
            <v>y</v>
          </cell>
          <cell r="LJY1" t="str">
            <v>y</v>
          </cell>
          <cell r="LJZ1" t="str">
            <v>y</v>
          </cell>
          <cell r="LKA1" t="str">
            <v>y</v>
          </cell>
          <cell r="LKB1" t="str">
            <v>y</v>
          </cell>
          <cell r="LKC1" t="str">
            <v>y</v>
          </cell>
          <cell r="LKD1" t="str">
            <v>y</v>
          </cell>
          <cell r="LKE1" t="str">
            <v>y</v>
          </cell>
          <cell r="LKF1" t="str">
            <v>y</v>
          </cell>
          <cell r="LKG1" t="str">
            <v>y</v>
          </cell>
          <cell r="LKH1" t="str">
            <v>y</v>
          </cell>
          <cell r="LKI1" t="str">
            <v>y</v>
          </cell>
          <cell r="LKJ1" t="str">
            <v>y</v>
          </cell>
          <cell r="LKK1" t="str">
            <v>y</v>
          </cell>
          <cell r="LKL1" t="str">
            <v>y</v>
          </cell>
          <cell r="LKM1" t="str">
            <v>y</v>
          </cell>
          <cell r="LKN1" t="str">
            <v>y</v>
          </cell>
          <cell r="LKO1" t="str">
            <v>y</v>
          </cell>
          <cell r="LKP1" t="str">
            <v>y</v>
          </cell>
          <cell r="LKQ1" t="str">
            <v>y</v>
          </cell>
          <cell r="LKR1" t="str">
            <v>y</v>
          </cell>
          <cell r="LKS1" t="str">
            <v>y</v>
          </cell>
          <cell r="LKT1" t="str">
            <v>y</v>
          </cell>
          <cell r="LKU1" t="str">
            <v>y</v>
          </cell>
          <cell r="LKV1" t="str">
            <v>y</v>
          </cell>
          <cell r="LKW1" t="str">
            <v>y</v>
          </cell>
          <cell r="LKX1" t="str">
            <v>y</v>
          </cell>
          <cell r="LKY1" t="str">
            <v>y</v>
          </cell>
          <cell r="LKZ1" t="str">
            <v>y</v>
          </cell>
          <cell r="LLA1" t="str">
            <v>y</v>
          </cell>
          <cell r="LLB1" t="str">
            <v>y</v>
          </cell>
          <cell r="LLC1" t="str">
            <v>y</v>
          </cell>
          <cell r="LLD1" t="str">
            <v>y</v>
          </cell>
          <cell r="LLE1" t="str">
            <v>y</v>
          </cell>
          <cell r="LLF1" t="str">
            <v>y</v>
          </cell>
          <cell r="LLG1" t="str">
            <v>y</v>
          </cell>
          <cell r="LLH1" t="str">
            <v>y</v>
          </cell>
          <cell r="LLI1" t="str">
            <v>y</v>
          </cell>
          <cell r="LLJ1" t="str">
            <v>y</v>
          </cell>
          <cell r="LLK1" t="str">
            <v>y</v>
          </cell>
          <cell r="LLL1" t="str">
            <v>y</v>
          </cell>
          <cell r="LLM1" t="str">
            <v>y</v>
          </cell>
          <cell r="LLN1" t="str">
            <v>y</v>
          </cell>
          <cell r="LLO1" t="str">
            <v>y</v>
          </cell>
          <cell r="LLP1" t="str">
            <v>y</v>
          </cell>
          <cell r="LLQ1" t="str">
            <v>y</v>
          </cell>
          <cell r="LLR1" t="str">
            <v>y</v>
          </cell>
          <cell r="LLS1" t="str">
            <v>y</v>
          </cell>
          <cell r="LLT1" t="str">
            <v>y</v>
          </cell>
          <cell r="LLU1" t="str">
            <v>y</v>
          </cell>
          <cell r="LLV1" t="str">
            <v>y</v>
          </cell>
          <cell r="LLW1" t="str">
            <v>y</v>
          </cell>
          <cell r="LLX1" t="str">
            <v>y</v>
          </cell>
          <cell r="LLY1" t="str">
            <v>y</v>
          </cell>
          <cell r="LLZ1" t="str">
            <v>y</v>
          </cell>
          <cell r="LMA1" t="str">
            <v>y</v>
          </cell>
          <cell r="LMB1" t="str">
            <v>y</v>
          </cell>
          <cell r="LMC1" t="str">
            <v>y</v>
          </cell>
          <cell r="LMD1" t="str">
            <v>y</v>
          </cell>
          <cell r="LME1" t="str">
            <v>y</v>
          </cell>
          <cell r="LMF1" t="str">
            <v>y</v>
          </cell>
          <cell r="LMG1" t="str">
            <v>y</v>
          </cell>
          <cell r="LMH1" t="str">
            <v>y</v>
          </cell>
          <cell r="LMI1" t="str">
            <v>y</v>
          </cell>
          <cell r="LMJ1" t="str">
            <v>y</v>
          </cell>
          <cell r="LMK1" t="str">
            <v>y</v>
          </cell>
          <cell r="LML1" t="str">
            <v>y</v>
          </cell>
          <cell r="LMM1" t="str">
            <v>y</v>
          </cell>
          <cell r="LMN1" t="str">
            <v>y</v>
          </cell>
          <cell r="LMO1" t="str">
            <v>y</v>
          </cell>
          <cell r="LMP1" t="str">
            <v>y</v>
          </cell>
          <cell r="LMQ1" t="str">
            <v>y</v>
          </cell>
          <cell r="LMR1" t="str">
            <v>y</v>
          </cell>
          <cell r="LMS1" t="str">
            <v>y</v>
          </cell>
          <cell r="LMT1" t="str">
            <v>y</v>
          </cell>
          <cell r="LMU1" t="str">
            <v>y</v>
          </cell>
          <cell r="LMV1" t="str">
            <v>y</v>
          </cell>
          <cell r="LMW1" t="str">
            <v>y</v>
          </cell>
          <cell r="LMX1" t="str">
            <v>y</v>
          </cell>
          <cell r="LMY1" t="str">
            <v>y</v>
          </cell>
          <cell r="LMZ1" t="str">
            <v>y</v>
          </cell>
          <cell r="LNA1" t="str">
            <v>y</v>
          </cell>
          <cell r="LNB1" t="str">
            <v>y</v>
          </cell>
          <cell r="LNC1" t="str">
            <v>y</v>
          </cell>
          <cell r="LND1" t="str">
            <v>y</v>
          </cell>
          <cell r="LNE1" t="str">
            <v>y</v>
          </cell>
          <cell r="LNF1" t="str">
            <v>y</v>
          </cell>
          <cell r="LNG1" t="str">
            <v>y</v>
          </cell>
          <cell r="LNH1" t="str">
            <v>y</v>
          </cell>
          <cell r="LNI1" t="str">
            <v>y</v>
          </cell>
          <cell r="LNJ1" t="str">
            <v>y</v>
          </cell>
          <cell r="LNK1" t="str">
            <v>y</v>
          </cell>
          <cell r="LNL1" t="str">
            <v>y</v>
          </cell>
          <cell r="LNM1" t="str">
            <v>y</v>
          </cell>
          <cell r="LNN1" t="str">
            <v>y</v>
          </cell>
          <cell r="LNO1" t="str">
            <v>y</v>
          </cell>
          <cell r="LNP1" t="str">
            <v>y</v>
          </cell>
          <cell r="LNQ1" t="str">
            <v>y</v>
          </cell>
          <cell r="LNR1" t="str">
            <v>y</v>
          </cell>
          <cell r="LNS1" t="str">
            <v>y</v>
          </cell>
          <cell r="LNT1" t="str">
            <v>y</v>
          </cell>
          <cell r="LNU1" t="str">
            <v>y</v>
          </cell>
          <cell r="LNV1" t="str">
            <v>y</v>
          </cell>
          <cell r="LNW1" t="str">
            <v>y</v>
          </cell>
          <cell r="LNX1" t="str">
            <v>y</v>
          </cell>
          <cell r="LNY1" t="str">
            <v>y</v>
          </cell>
          <cell r="LNZ1" t="str">
            <v>y</v>
          </cell>
          <cell r="LOA1" t="str">
            <v>y</v>
          </cell>
          <cell r="LOB1" t="str">
            <v>y</v>
          </cell>
          <cell r="LOC1" t="str">
            <v>y</v>
          </cell>
          <cell r="LOD1" t="str">
            <v>y</v>
          </cell>
          <cell r="LOE1" t="str">
            <v>y</v>
          </cell>
          <cell r="LOF1" t="str">
            <v>y</v>
          </cell>
          <cell r="LOG1" t="str">
            <v>y</v>
          </cell>
          <cell r="LOH1" t="str">
            <v>y</v>
          </cell>
          <cell r="LOI1" t="str">
            <v>y</v>
          </cell>
          <cell r="LOJ1" t="str">
            <v>y</v>
          </cell>
          <cell r="LOK1" t="str">
            <v>y</v>
          </cell>
          <cell r="LOL1" t="str">
            <v>y</v>
          </cell>
          <cell r="LOM1" t="str">
            <v>y</v>
          </cell>
          <cell r="LON1" t="str">
            <v>y</v>
          </cell>
          <cell r="LOO1" t="str">
            <v>y</v>
          </cell>
          <cell r="LOP1" t="str">
            <v>y</v>
          </cell>
          <cell r="LOQ1" t="str">
            <v>y</v>
          </cell>
          <cell r="LOR1" t="str">
            <v>y</v>
          </cell>
          <cell r="LOS1" t="str">
            <v>y</v>
          </cell>
          <cell r="LOT1" t="str">
            <v>y</v>
          </cell>
          <cell r="LOU1" t="str">
            <v>y</v>
          </cell>
          <cell r="LOV1" t="str">
            <v>y</v>
          </cell>
          <cell r="LOW1" t="str">
            <v>y</v>
          </cell>
          <cell r="LOX1" t="str">
            <v>y</v>
          </cell>
          <cell r="LOY1" t="str">
            <v>y</v>
          </cell>
          <cell r="LOZ1" t="str">
            <v>y</v>
          </cell>
          <cell r="LPA1" t="str">
            <v>y</v>
          </cell>
          <cell r="LPB1" t="str">
            <v>y</v>
          </cell>
          <cell r="LPC1" t="str">
            <v>y</v>
          </cell>
          <cell r="LPD1" t="str">
            <v>y</v>
          </cell>
          <cell r="LPE1" t="str">
            <v>y</v>
          </cell>
          <cell r="LPF1" t="str">
            <v>y</v>
          </cell>
          <cell r="LPG1" t="str">
            <v>y</v>
          </cell>
          <cell r="LPH1" t="str">
            <v>y</v>
          </cell>
          <cell r="LPI1" t="str">
            <v>y</v>
          </cell>
          <cell r="LPJ1" t="str">
            <v>y</v>
          </cell>
          <cell r="LPK1" t="str">
            <v>y</v>
          </cell>
          <cell r="LPL1" t="str">
            <v>y</v>
          </cell>
          <cell r="LPM1" t="str">
            <v>y</v>
          </cell>
          <cell r="LPN1" t="str">
            <v>y</v>
          </cell>
          <cell r="LPO1" t="str">
            <v>y</v>
          </cell>
          <cell r="LPP1" t="str">
            <v>y</v>
          </cell>
          <cell r="LPQ1" t="str">
            <v>y</v>
          </cell>
          <cell r="LPR1" t="str">
            <v>y</v>
          </cell>
          <cell r="LPS1" t="str">
            <v>y</v>
          </cell>
          <cell r="LPT1" t="str">
            <v>y</v>
          </cell>
          <cell r="LPU1" t="str">
            <v>y</v>
          </cell>
          <cell r="LPV1" t="str">
            <v>y</v>
          </cell>
          <cell r="LPW1" t="str">
            <v>y</v>
          </cell>
          <cell r="LPX1" t="str">
            <v>y</v>
          </cell>
          <cell r="LPY1" t="str">
            <v>y</v>
          </cell>
          <cell r="LPZ1" t="str">
            <v>y</v>
          </cell>
          <cell r="LQA1" t="str">
            <v>y</v>
          </cell>
          <cell r="LQB1" t="str">
            <v>y</v>
          </cell>
          <cell r="LQC1" t="str">
            <v>y</v>
          </cell>
          <cell r="LQD1" t="str">
            <v>y</v>
          </cell>
          <cell r="LQE1" t="str">
            <v>y</v>
          </cell>
          <cell r="LQF1" t="str">
            <v>y</v>
          </cell>
          <cell r="LQG1" t="str">
            <v>y</v>
          </cell>
          <cell r="LQH1" t="str">
            <v>y</v>
          </cell>
          <cell r="LQI1" t="str">
            <v>y</v>
          </cell>
          <cell r="LQJ1" t="str">
            <v>y</v>
          </cell>
          <cell r="LQK1" t="str">
            <v>y</v>
          </cell>
          <cell r="LQL1" t="str">
            <v>y</v>
          </cell>
          <cell r="LQM1" t="str">
            <v>y</v>
          </cell>
          <cell r="LQN1" t="str">
            <v>y</v>
          </cell>
          <cell r="LQO1" t="str">
            <v>y</v>
          </cell>
          <cell r="LQP1" t="str">
            <v>y</v>
          </cell>
          <cell r="LQQ1" t="str">
            <v>y</v>
          </cell>
          <cell r="LQR1" t="str">
            <v>y</v>
          </cell>
          <cell r="LQS1" t="str">
            <v>y</v>
          </cell>
          <cell r="LQT1" t="str">
            <v>y</v>
          </cell>
          <cell r="LQU1" t="str">
            <v>y</v>
          </cell>
          <cell r="LQV1" t="str">
            <v>y</v>
          </cell>
          <cell r="LQW1" t="str">
            <v>y</v>
          </cell>
          <cell r="LQX1" t="str">
            <v>y</v>
          </cell>
          <cell r="LQY1" t="str">
            <v>y</v>
          </cell>
          <cell r="LQZ1" t="str">
            <v>y</v>
          </cell>
          <cell r="LRA1" t="str">
            <v>y</v>
          </cell>
          <cell r="LRB1" t="str">
            <v>y</v>
          </cell>
          <cell r="LRC1" t="str">
            <v>y</v>
          </cell>
          <cell r="LRD1" t="str">
            <v>y</v>
          </cell>
          <cell r="LRE1" t="str">
            <v>y</v>
          </cell>
          <cell r="LRF1" t="str">
            <v>y</v>
          </cell>
          <cell r="LRG1" t="str">
            <v>y</v>
          </cell>
          <cell r="LRH1" t="str">
            <v>y</v>
          </cell>
          <cell r="LRI1" t="str">
            <v>y</v>
          </cell>
          <cell r="LRJ1" t="str">
            <v>y</v>
          </cell>
          <cell r="LRK1" t="str">
            <v>y</v>
          </cell>
          <cell r="LRL1" t="str">
            <v>y</v>
          </cell>
          <cell r="LRM1" t="str">
            <v>y</v>
          </cell>
          <cell r="LRN1" t="str">
            <v>y</v>
          </cell>
          <cell r="LRO1" t="str">
            <v>y</v>
          </cell>
          <cell r="LRP1" t="str">
            <v>y</v>
          </cell>
          <cell r="LRQ1" t="str">
            <v>y</v>
          </cell>
          <cell r="LRR1" t="str">
            <v>y</v>
          </cell>
          <cell r="LRS1" t="str">
            <v>y</v>
          </cell>
          <cell r="LRT1" t="str">
            <v>y</v>
          </cell>
          <cell r="LRU1" t="str">
            <v>y</v>
          </cell>
          <cell r="LRV1" t="str">
            <v>y</v>
          </cell>
          <cell r="LRW1" t="str">
            <v>y</v>
          </cell>
          <cell r="LRX1" t="str">
            <v>y</v>
          </cell>
          <cell r="LRY1" t="str">
            <v>y</v>
          </cell>
          <cell r="LRZ1" t="str">
            <v>y</v>
          </cell>
          <cell r="LSA1" t="str">
            <v>y</v>
          </cell>
          <cell r="LSB1" t="str">
            <v>y</v>
          </cell>
          <cell r="LSC1" t="str">
            <v>y</v>
          </cell>
          <cell r="LSD1" t="str">
            <v>y</v>
          </cell>
          <cell r="LSE1" t="str">
            <v>y</v>
          </cell>
          <cell r="LSF1" t="str">
            <v>y</v>
          </cell>
          <cell r="LSG1" t="str">
            <v>y</v>
          </cell>
          <cell r="LSH1" t="str">
            <v>y</v>
          </cell>
          <cell r="LSI1" t="str">
            <v>y</v>
          </cell>
          <cell r="LSJ1" t="str">
            <v>y</v>
          </cell>
          <cell r="LSK1" t="str">
            <v>y</v>
          </cell>
          <cell r="LSL1" t="str">
            <v>y</v>
          </cell>
          <cell r="LSM1" t="str">
            <v>y</v>
          </cell>
          <cell r="LSN1" t="str">
            <v>y</v>
          </cell>
          <cell r="LSO1" t="str">
            <v>y</v>
          </cell>
          <cell r="LSP1" t="str">
            <v>y</v>
          </cell>
          <cell r="LSQ1" t="str">
            <v>y</v>
          </cell>
          <cell r="LSR1" t="str">
            <v>y</v>
          </cell>
          <cell r="LSS1" t="str">
            <v>y</v>
          </cell>
          <cell r="LST1" t="str">
            <v>y</v>
          </cell>
          <cell r="LSU1" t="str">
            <v>y</v>
          </cell>
          <cell r="LSV1" t="str">
            <v>y</v>
          </cell>
          <cell r="LSW1" t="str">
            <v>y</v>
          </cell>
          <cell r="LSX1" t="str">
            <v>y</v>
          </cell>
          <cell r="LSY1" t="str">
            <v>y</v>
          </cell>
          <cell r="LSZ1" t="str">
            <v>y</v>
          </cell>
          <cell r="LTA1" t="str">
            <v>y</v>
          </cell>
          <cell r="LTB1" t="str">
            <v>y</v>
          </cell>
          <cell r="LTC1" t="str">
            <v>y</v>
          </cell>
          <cell r="LTD1" t="str">
            <v>y</v>
          </cell>
          <cell r="LTE1" t="str">
            <v>y</v>
          </cell>
          <cell r="LTF1" t="str">
            <v>y</v>
          </cell>
          <cell r="LTG1" t="str">
            <v>y</v>
          </cell>
          <cell r="LTH1" t="str">
            <v>y</v>
          </cell>
          <cell r="LTI1" t="str">
            <v>y</v>
          </cell>
          <cell r="LTJ1" t="str">
            <v>y</v>
          </cell>
          <cell r="LTK1" t="str">
            <v>y</v>
          </cell>
          <cell r="LTL1" t="str">
            <v>y</v>
          </cell>
          <cell r="LTM1" t="str">
            <v>y</v>
          </cell>
          <cell r="LTN1" t="str">
            <v>y</v>
          </cell>
          <cell r="LTO1" t="str">
            <v>y</v>
          </cell>
          <cell r="LTP1" t="str">
            <v>y</v>
          </cell>
          <cell r="LTQ1" t="str">
            <v>y</v>
          </cell>
          <cell r="LTR1" t="str">
            <v>y</v>
          </cell>
          <cell r="LTS1" t="str">
            <v>y</v>
          </cell>
          <cell r="LTT1" t="str">
            <v>y</v>
          </cell>
          <cell r="LTU1" t="str">
            <v>y</v>
          </cell>
          <cell r="LTV1" t="str">
            <v>y</v>
          </cell>
          <cell r="LTW1" t="str">
            <v>y</v>
          </cell>
          <cell r="LTX1" t="str">
            <v>y</v>
          </cell>
          <cell r="LTY1" t="str">
            <v>y</v>
          </cell>
          <cell r="LTZ1" t="str">
            <v>y</v>
          </cell>
          <cell r="LUA1" t="str">
            <v>y</v>
          </cell>
          <cell r="LUB1" t="str">
            <v>y</v>
          </cell>
          <cell r="LUC1" t="str">
            <v>y</v>
          </cell>
          <cell r="LUD1" t="str">
            <v>y</v>
          </cell>
          <cell r="LUE1" t="str">
            <v>y</v>
          </cell>
          <cell r="LUF1" t="str">
            <v>y</v>
          </cell>
          <cell r="LUG1" t="str">
            <v>y</v>
          </cell>
          <cell r="LUH1" t="str">
            <v>y</v>
          </cell>
          <cell r="LUI1" t="str">
            <v>y</v>
          </cell>
          <cell r="LUJ1" t="str">
            <v>y</v>
          </cell>
          <cell r="LUK1" t="str">
            <v>y</v>
          </cell>
          <cell r="LUL1" t="str">
            <v>y</v>
          </cell>
          <cell r="LUM1" t="str">
            <v>y</v>
          </cell>
          <cell r="LUN1" t="str">
            <v>y</v>
          </cell>
          <cell r="LUO1" t="str">
            <v>y</v>
          </cell>
          <cell r="LUP1" t="str">
            <v>y</v>
          </cell>
          <cell r="LUQ1" t="str">
            <v>y</v>
          </cell>
          <cell r="LUR1" t="str">
            <v>y</v>
          </cell>
          <cell r="LUS1" t="str">
            <v>y</v>
          </cell>
          <cell r="LUT1" t="str">
            <v>y</v>
          </cell>
          <cell r="LUU1" t="str">
            <v>y</v>
          </cell>
          <cell r="LUV1" t="str">
            <v>y</v>
          </cell>
          <cell r="LUW1" t="str">
            <v>y</v>
          </cell>
          <cell r="LUX1" t="str">
            <v>y</v>
          </cell>
          <cell r="LUY1" t="str">
            <v>y</v>
          </cell>
          <cell r="LUZ1" t="str">
            <v>y</v>
          </cell>
          <cell r="LVA1" t="str">
            <v>y</v>
          </cell>
          <cell r="LVB1" t="str">
            <v>y</v>
          </cell>
          <cell r="LVC1" t="str">
            <v>y</v>
          </cell>
          <cell r="LVD1" t="str">
            <v>y</v>
          </cell>
          <cell r="LVE1" t="str">
            <v>y</v>
          </cell>
          <cell r="LVF1" t="str">
            <v>y</v>
          </cell>
          <cell r="LVG1" t="str">
            <v>y</v>
          </cell>
          <cell r="LVH1" t="str">
            <v>y</v>
          </cell>
          <cell r="LVI1" t="str">
            <v>y</v>
          </cell>
          <cell r="LVJ1" t="str">
            <v>y</v>
          </cell>
          <cell r="LVK1" t="str">
            <v>y</v>
          </cell>
          <cell r="LVL1" t="str">
            <v>y</v>
          </cell>
          <cell r="LVM1" t="str">
            <v>y</v>
          </cell>
          <cell r="LVN1" t="str">
            <v>y</v>
          </cell>
          <cell r="LVO1" t="str">
            <v>y</v>
          </cell>
          <cell r="LVP1" t="str">
            <v>y</v>
          </cell>
          <cell r="LVQ1" t="str">
            <v>y</v>
          </cell>
          <cell r="LVR1" t="str">
            <v>y</v>
          </cell>
          <cell r="LVS1" t="str">
            <v>y</v>
          </cell>
          <cell r="LVT1" t="str">
            <v>y</v>
          </cell>
          <cell r="LVU1" t="str">
            <v>y</v>
          </cell>
          <cell r="LVV1" t="str">
            <v>y</v>
          </cell>
          <cell r="LVW1" t="str">
            <v>y</v>
          </cell>
          <cell r="LVX1" t="str">
            <v>y</v>
          </cell>
          <cell r="LVY1" t="str">
            <v>y</v>
          </cell>
          <cell r="LVZ1" t="str">
            <v>y</v>
          </cell>
          <cell r="LWA1" t="str">
            <v>y</v>
          </cell>
          <cell r="LWB1" t="str">
            <v>y</v>
          </cell>
          <cell r="LWC1" t="str">
            <v>y</v>
          </cell>
          <cell r="LWD1" t="str">
            <v>y</v>
          </cell>
          <cell r="LWE1" t="str">
            <v>y</v>
          </cell>
          <cell r="LWF1" t="str">
            <v>y</v>
          </cell>
          <cell r="LWG1" t="str">
            <v>y</v>
          </cell>
          <cell r="LWH1" t="str">
            <v>y</v>
          </cell>
          <cell r="LWI1" t="str">
            <v>y</v>
          </cell>
          <cell r="LWJ1" t="str">
            <v>y</v>
          </cell>
          <cell r="LWK1" t="str">
            <v>y</v>
          </cell>
          <cell r="LWL1" t="str">
            <v>y</v>
          </cell>
          <cell r="LWM1" t="str">
            <v>y</v>
          </cell>
          <cell r="LWN1" t="str">
            <v>y</v>
          </cell>
          <cell r="LWO1" t="str">
            <v>y</v>
          </cell>
          <cell r="LWP1" t="str">
            <v>y</v>
          </cell>
          <cell r="LWQ1" t="str">
            <v>y</v>
          </cell>
          <cell r="LWR1" t="str">
            <v>y</v>
          </cell>
          <cell r="LWS1" t="str">
            <v>y</v>
          </cell>
          <cell r="LWT1" t="str">
            <v>y</v>
          </cell>
          <cell r="LWU1" t="str">
            <v>y</v>
          </cell>
          <cell r="LWV1" t="str">
            <v>y</v>
          </cell>
          <cell r="LWW1" t="str">
            <v>y</v>
          </cell>
          <cell r="LWX1" t="str">
            <v>y</v>
          </cell>
          <cell r="LWY1" t="str">
            <v>y</v>
          </cell>
          <cell r="LWZ1" t="str">
            <v>y</v>
          </cell>
          <cell r="LXA1" t="str">
            <v>y</v>
          </cell>
          <cell r="LXB1" t="str">
            <v>y</v>
          </cell>
          <cell r="LXC1" t="str">
            <v>y</v>
          </cell>
          <cell r="LXD1" t="str">
            <v>y</v>
          </cell>
          <cell r="LXE1" t="str">
            <v>y</v>
          </cell>
          <cell r="LXF1" t="str">
            <v>y</v>
          </cell>
          <cell r="LXG1" t="str">
            <v>y</v>
          </cell>
          <cell r="LXH1" t="str">
            <v>y</v>
          </cell>
          <cell r="LXI1" t="str">
            <v>y</v>
          </cell>
          <cell r="LXJ1" t="str">
            <v>y</v>
          </cell>
          <cell r="LXK1" t="str">
            <v>y</v>
          </cell>
          <cell r="LXL1" t="str">
            <v>y</v>
          </cell>
          <cell r="LXM1" t="str">
            <v>y</v>
          </cell>
          <cell r="LXN1" t="str">
            <v>y</v>
          </cell>
          <cell r="LXO1" t="str">
            <v>y</v>
          </cell>
          <cell r="LXP1" t="str">
            <v>y</v>
          </cell>
          <cell r="LXQ1" t="str">
            <v>y</v>
          </cell>
          <cell r="LXR1" t="str">
            <v>y</v>
          </cell>
          <cell r="LXS1" t="str">
            <v>y</v>
          </cell>
          <cell r="LXT1" t="str">
            <v>y</v>
          </cell>
          <cell r="LXU1" t="str">
            <v>y</v>
          </cell>
          <cell r="LXV1" t="str">
            <v>y</v>
          </cell>
          <cell r="LXW1" t="str">
            <v>y</v>
          </cell>
          <cell r="LXX1" t="str">
            <v>y</v>
          </cell>
          <cell r="LXY1" t="str">
            <v>y</v>
          </cell>
          <cell r="LXZ1" t="str">
            <v>y</v>
          </cell>
          <cell r="LYA1" t="str">
            <v>y</v>
          </cell>
          <cell r="LYB1" t="str">
            <v>y</v>
          </cell>
          <cell r="LYC1" t="str">
            <v>y</v>
          </cell>
          <cell r="LYD1" t="str">
            <v>y</v>
          </cell>
          <cell r="LYE1" t="str">
            <v>y</v>
          </cell>
          <cell r="LYF1" t="str">
            <v>y</v>
          </cell>
          <cell r="LYG1" t="str">
            <v>y</v>
          </cell>
          <cell r="LYH1" t="str">
            <v>y</v>
          </cell>
          <cell r="LYI1" t="str">
            <v>y</v>
          </cell>
          <cell r="LYJ1" t="str">
            <v>y</v>
          </cell>
          <cell r="LYK1" t="str">
            <v>y</v>
          </cell>
          <cell r="LYL1" t="str">
            <v>y</v>
          </cell>
          <cell r="LYM1" t="str">
            <v>y</v>
          </cell>
          <cell r="LYN1" t="str">
            <v>y</v>
          </cell>
          <cell r="LYO1" t="str">
            <v>y</v>
          </cell>
          <cell r="LYP1" t="str">
            <v>y</v>
          </cell>
          <cell r="LYQ1" t="str">
            <v>y</v>
          </cell>
          <cell r="LYR1" t="str">
            <v>y</v>
          </cell>
          <cell r="LYS1" t="str">
            <v>y</v>
          </cell>
          <cell r="LYT1" t="str">
            <v>y</v>
          </cell>
          <cell r="LYU1" t="str">
            <v>y</v>
          </cell>
          <cell r="LYV1" t="str">
            <v>y</v>
          </cell>
          <cell r="LYW1" t="str">
            <v>y</v>
          </cell>
          <cell r="LYX1" t="str">
            <v>y</v>
          </cell>
          <cell r="LYY1" t="str">
            <v>y</v>
          </cell>
          <cell r="LYZ1" t="str">
            <v>y</v>
          </cell>
          <cell r="LZA1" t="str">
            <v>y</v>
          </cell>
          <cell r="LZB1" t="str">
            <v>y</v>
          </cell>
          <cell r="LZC1" t="str">
            <v>y</v>
          </cell>
          <cell r="LZD1" t="str">
            <v>y</v>
          </cell>
          <cell r="LZE1" t="str">
            <v>y</v>
          </cell>
          <cell r="LZF1" t="str">
            <v>y</v>
          </cell>
          <cell r="LZG1" t="str">
            <v>y</v>
          </cell>
          <cell r="LZH1" t="str">
            <v>y</v>
          </cell>
          <cell r="LZI1" t="str">
            <v>y</v>
          </cell>
          <cell r="LZJ1" t="str">
            <v>y</v>
          </cell>
          <cell r="LZK1" t="str">
            <v>y</v>
          </cell>
          <cell r="LZL1" t="str">
            <v>y</v>
          </cell>
          <cell r="LZM1" t="str">
            <v>y</v>
          </cell>
          <cell r="LZN1" t="str">
            <v>y</v>
          </cell>
          <cell r="LZO1" t="str">
            <v>y</v>
          </cell>
          <cell r="LZP1" t="str">
            <v>y</v>
          </cell>
          <cell r="LZQ1" t="str">
            <v>y</v>
          </cell>
          <cell r="LZR1" t="str">
            <v>y</v>
          </cell>
          <cell r="LZS1" t="str">
            <v>y</v>
          </cell>
          <cell r="LZT1" t="str">
            <v>y</v>
          </cell>
          <cell r="LZU1" t="str">
            <v>y</v>
          </cell>
          <cell r="LZV1" t="str">
            <v>y</v>
          </cell>
          <cell r="LZW1" t="str">
            <v>y</v>
          </cell>
          <cell r="LZX1" t="str">
            <v>y</v>
          </cell>
          <cell r="LZY1" t="str">
            <v>y</v>
          </cell>
          <cell r="LZZ1" t="str">
            <v>y</v>
          </cell>
          <cell r="MAA1" t="str">
            <v>y</v>
          </cell>
          <cell r="MAB1" t="str">
            <v>y</v>
          </cell>
          <cell r="MAC1" t="str">
            <v>y</v>
          </cell>
          <cell r="MAD1" t="str">
            <v>y</v>
          </cell>
          <cell r="MAE1" t="str">
            <v>y</v>
          </cell>
          <cell r="MAF1" t="str">
            <v>y</v>
          </cell>
          <cell r="MAG1" t="str">
            <v>y</v>
          </cell>
          <cell r="MAH1" t="str">
            <v>y</v>
          </cell>
          <cell r="MAI1" t="str">
            <v>y</v>
          </cell>
          <cell r="MAJ1" t="str">
            <v>y</v>
          </cell>
          <cell r="MAK1" t="str">
            <v>y</v>
          </cell>
          <cell r="MAL1" t="str">
            <v>y</v>
          </cell>
          <cell r="MAM1" t="str">
            <v>y</v>
          </cell>
          <cell r="MAN1" t="str">
            <v>y</v>
          </cell>
          <cell r="MAO1" t="str">
            <v>y</v>
          </cell>
          <cell r="MAP1" t="str">
            <v>y</v>
          </cell>
          <cell r="MAQ1" t="str">
            <v>y</v>
          </cell>
          <cell r="MAR1" t="str">
            <v>y</v>
          </cell>
          <cell r="MAS1" t="str">
            <v>y</v>
          </cell>
          <cell r="MAT1" t="str">
            <v>y</v>
          </cell>
          <cell r="MAU1" t="str">
            <v>y</v>
          </cell>
          <cell r="MAV1" t="str">
            <v>y</v>
          </cell>
          <cell r="MAW1" t="str">
            <v>y</v>
          </cell>
          <cell r="MAX1" t="str">
            <v>y</v>
          </cell>
          <cell r="MAY1" t="str">
            <v>y</v>
          </cell>
          <cell r="MAZ1" t="str">
            <v>y</v>
          </cell>
          <cell r="MBA1" t="str">
            <v>y</v>
          </cell>
          <cell r="MBB1" t="str">
            <v>y</v>
          </cell>
          <cell r="MBC1" t="str">
            <v>y</v>
          </cell>
          <cell r="MBD1" t="str">
            <v>y</v>
          </cell>
          <cell r="MBE1" t="str">
            <v>y</v>
          </cell>
          <cell r="MBF1" t="str">
            <v>y</v>
          </cell>
          <cell r="MBG1" t="str">
            <v>y</v>
          </cell>
          <cell r="MBH1" t="str">
            <v>y</v>
          </cell>
          <cell r="MBI1" t="str">
            <v>y</v>
          </cell>
          <cell r="MBJ1" t="str">
            <v>y</v>
          </cell>
          <cell r="MBK1" t="str">
            <v>y</v>
          </cell>
          <cell r="MBL1" t="str">
            <v>y</v>
          </cell>
          <cell r="MBM1" t="str">
            <v>y</v>
          </cell>
          <cell r="MBN1" t="str">
            <v>y</v>
          </cell>
          <cell r="MBO1" t="str">
            <v>y</v>
          </cell>
          <cell r="MBP1" t="str">
            <v>y</v>
          </cell>
          <cell r="MBQ1" t="str">
            <v>y</v>
          </cell>
          <cell r="MBR1" t="str">
            <v>y</v>
          </cell>
          <cell r="MBS1" t="str">
            <v>y</v>
          </cell>
          <cell r="MBT1" t="str">
            <v>y</v>
          </cell>
          <cell r="MBU1" t="str">
            <v>y</v>
          </cell>
          <cell r="MBV1" t="str">
            <v>y</v>
          </cell>
          <cell r="MBW1" t="str">
            <v>y</v>
          </cell>
          <cell r="MBX1" t="str">
            <v>y</v>
          </cell>
          <cell r="MBY1" t="str">
            <v>y</v>
          </cell>
          <cell r="MBZ1" t="str">
            <v>y</v>
          </cell>
          <cell r="MCA1" t="str">
            <v>y</v>
          </cell>
          <cell r="MCB1" t="str">
            <v>y</v>
          </cell>
          <cell r="MCC1" t="str">
            <v>y</v>
          </cell>
          <cell r="MCD1" t="str">
            <v>y</v>
          </cell>
          <cell r="MCE1" t="str">
            <v>y</v>
          </cell>
          <cell r="MCF1" t="str">
            <v>y</v>
          </cell>
          <cell r="MCG1" t="str">
            <v>y</v>
          </cell>
          <cell r="MCH1" t="str">
            <v>y</v>
          </cell>
          <cell r="MCI1" t="str">
            <v>y</v>
          </cell>
          <cell r="MCJ1" t="str">
            <v>y</v>
          </cell>
          <cell r="MCK1" t="str">
            <v>y</v>
          </cell>
          <cell r="MCL1" t="str">
            <v>y</v>
          </cell>
          <cell r="MCM1" t="str">
            <v>y</v>
          </cell>
          <cell r="MCN1" t="str">
            <v>y</v>
          </cell>
          <cell r="MCO1" t="str">
            <v>y</v>
          </cell>
          <cell r="MCP1" t="str">
            <v>y</v>
          </cell>
          <cell r="MCQ1" t="str">
            <v>y</v>
          </cell>
          <cell r="MCR1" t="str">
            <v>y</v>
          </cell>
          <cell r="MCS1" t="str">
            <v>y</v>
          </cell>
          <cell r="MCT1" t="str">
            <v>y</v>
          </cell>
          <cell r="MCU1" t="str">
            <v>y</v>
          </cell>
          <cell r="MCV1" t="str">
            <v>y</v>
          </cell>
          <cell r="MCW1" t="str">
            <v>y</v>
          </cell>
          <cell r="MCX1" t="str">
            <v>y</v>
          </cell>
          <cell r="MCY1" t="str">
            <v>y</v>
          </cell>
          <cell r="MCZ1" t="str">
            <v>y</v>
          </cell>
          <cell r="MDA1" t="str">
            <v>y</v>
          </cell>
          <cell r="MDB1" t="str">
            <v>y</v>
          </cell>
          <cell r="MDC1" t="str">
            <v>y</v>
          </cell>
          <cell r="MDD1" t="str">
            <v>y</v>
          </cell>
          <cell r="MDE1" t="str">
            <v>y</v>
          </cell>
          <cell r="MDF1" t="str">
            <v>y</v>
          </cell>
          <cell r="MDG1" t="str">
            <v>y</v>
          </cell>
          <cell r="MDH1" t="str">
            <v>y</v>
          </cell>
          <cell r="MDI1" t="str">
            <v>y</v>
          </cell>
          <cell r="MDJ1" t="str">
            <v>y</v>
          </cell>
          <cell r="MDK1" t="str">
            <v>y</v>
          </cell>
          <cell r="MDL1" t="str">
            <v>y</v>
          </cell>
          <cell r="MDM1" t="str">
            <v>y</v>
          </cell>
          <cell r="MDN1" t="str">
            <v>y</v>
          </cell>
          <cell r="MDO1" t="str">
            <v>y</v>
          </cell>
          <cell r="MDP1" t="str">
            <v>y</v>
          </cell>
          <cell r="MDQ1" t="str">
            <v>y</v>
          </cell>
          <cell r="MDR1" t="str">
            <v>y</v>
          </cell>
          <cell r="MDS1" t="str">
            <v>y</v>
          </cell>
          <cell r="MDT1" t="str">
            <v>y</v>
          </cell>
          <cell r="MDU1" t="str">
            <v>y</v>
          </cell>
          <cell r="MDV1" t="str">
            <v>y</v>
          </cell>
          <cell r="MDW1" t="str">
            <v>y</v>
          </cell>
          <cell r="MDX1" t="str">
            <v>y</v>
          </cell>
          <cell r="MDY1" t="str">
            <v>y</v>
          </cell>
          <cell r="MDZ1" t="str">
            <v>y</v>
          </cell>
          <cell r="MEA1" t="str">
            <v>y</v>
          </cell>
          <cell r="MEB1" t="str">
            <v>y</v>
          </cell>
          <cell r="MEC1" t="str">
            <v>y</v>
          </cell>
          <cell r="MED1" t="str">
            <v>y</v>
          </cell>
          <cell r="MEE1" t="str">
            <v>y</v>
          </cell>
          <cell r="MEF1" t="str">
            <v>y</v>
          </cell>
          <cell r="MEG1" t="str">
            <v>y</v>
          </cell>
          <cell r="MEH1" t="str">
            <v>y</v>
          </cell>
          <cell r="MEI1" t="str">
            <v>y</v>
          </cell>
          <cell r="MEJ1" t="str">
            <v>y</v>
          </cell>
          <cell r="MEK1" t="str">
            <v>y</v>
          </cell>
          <cell r="MEL1" t="str">
            <v>y</v>
          </cell>
          <cell r="MEM1" t="str">
            <v>y</v>
          </cell>
          <cell r="MEN1" t="str">
            <v>y</v>
          </cell>
          <cell r="MEO1" t="str">
            <v>y</v>
          </cell>
          <cell r="MEP1" t="str">
            <v>y</v>
          </cell>
          <cell r="MEQ1" t="str">
            <v>y</v>
          </cell>
          <cell r="MER1" t="str">
            <v>y</v>
          </cell>
          <cell r="MES1" t="str">
            <v>y</v>
          </cell>
          <cell r="MET1" t="str">
            <v>y</v>
          </cell>
          <cell r="MEU1" t="str">
            <v>y</v>
          </cell>
          <cell r="MEV1" t="str">
            <v>y</v>
          </cell>
          <cell r="MEW1" t="str">
            <v>y</v>
          </cell>
          <cell r="MEX1" t="str">
            <v>y</v>
          </cell>
          <cell r="MEY1" t="str">
            <v>y</v>
          </cell>
          <cell r="MEZ1" t="str">
            <v>y</v>
          </cell>
          <cell r="MFA1" t="str">
            <v>y</v>
          </cell>
          <cell r="MFB1" t="str">
            <v>y</v>
          </cell>
          <cell r="MFC1" t="str">
            <v>y</v>
          </cell>
          <cell r="MFD1" t="str">
            <v>y</v>
          </cell>
          <cell r="MFE1" t="str">
            <v>y</v>
          </cell>
          <cell r="MFF1" t="str">
            <v>y</v>
          </cell>
          <cell r="MFG1" t="str">
            <v>y</v>
          </cell>
          <cell r="MFH1" t="str">
            <v>y</v>
          </cell>
          <cell r="MFI1" t="str">
            <v>y</v>
          </cell>
          <cell r="MFJ1" t="str">
            <v>y</v>
          </cell>
          <cell r="MFK1" t="str">
            <v>y</v>
          </cell>
          <cell r="MFL1" t="str">
            <v>y</v>
          </cell>
          <cell r="MFM1" t="str">
            <v>y</v>
          </cell>
          <cell r="MFN1" t="str">
            <v>y</v>
          </cell>
          <cell r="MFO1" t="str">
            <v>y</v>
          </cell>
          <cell r="MFP1" t="str">
            <v>y</v>
          </cell>
          <cell r="MFQ1" t="str">
            <v>y</v>
          </cell>
          <cell r="MFR1" t="str">
            <v>y</v>
          </cell>
          <cell r="MFS1" t="str">
            <v>y</v>
          </cell>
          <cell r="MFT1" t="str">
            <v>y</v>
          </cell>
          <cell r="MFU1" t="str">
            <v>y</v>
          </cell>
          <cell r="MFV1" t="str">
            <v>y</v>
          </cell>
          <cell r="MFW1" t="str">
            <v>y</v>
          </cell>
          <cell r="MFX1" t="str">
            <v>y</v>
          </cell>
          <cell r="MFY1" t="str">
            <v>y</v>
          </cell>
          <cell r="MFZ1" t="str">
            <v>y</v>
          </cell>
          <cell r="MGA1" t="str">
            <v>y</v>
          </cell>
          <cell r="MGB1" t="str">
            <v>y</v>
          </cell>
          <cell r="MGC1" t="str">
            <v>y</v>
          </cell>
          <cell r="MGD1" t="str">
            <v>y</v>
          </cell>
          <cell r="MGE1" t="str">
            <v>y</v>
          </cell>
          <cell r="MGF1" t="str">
            <v>y</v>
          </cell>
          <cell r="MGG1" t="str">
            <v>y</v>
          </cell>
          <cell r="MGH1" t="str">
            <v>y</v>
          </cell>
          <cell r="MGI1" t="str">
            <v>y</v>
          </cell>
          <cell r="MGJ1" t="str">
            <v>y</v>
          </cell>
          <cell r="MGK1" t="str">
            <v>y</v>
          </cell>
          <cell r="MGL1" t="str">
            <v>y</v>
          </cell>
          <cell r="MGM1" t="str">
            <v>y</v>
          </cell>
          <cell r="MGN1" t="str">
            <v>y</v>
          </cell>
          <cell r="MGO1" t="str">
            <v>y</v>
          </cell>
          <cell r="MGP1" t="str">
            <v>y</v>
          </cell>
          <cell r="MGQ1" t="str">
            <v>y</v>
          </cell>
          <cell r="MGR1" t="str">
            <v>y</v>
          </cell>
          <cell r="MGS1" t="str">
            <v>y</v>
          </cell>
          <cell r="MGT1" t="str">
            <v>y</v>
          </cell>
          <cell r="MGU1" t="str">
            <v>y</v>
          </cell>
          <cell r="MGV1" t="str">
            <v>y</v>
          </cell>
          <cell r="MGW1" t="str">
            <v>y</v>
          </cell>
          <cell r="MGX1" t="str">
            <v>y</v>
          </cell>
          <cell r="MGY1" t="str">
            <v>y</v>
          </cell>
          <cell r="MGZ1" t="str">
            <v>y</v>
          </cell>
          <cell r="MHA1" t="str">
            <v>y</v>
          </cell>
          <cell r="MHB1" t="str">
            <v>y</v>
          </cell>
          <cell r="MHC1" t="str">
            <v>y</v>
          </cell>
          <cell r="MHD1" t="str">
            <v>y</v>
          </cell>
          <cell r="MHE1" t="str">
            <v>y</v>
          </cell>
          <cell r="MHF1" t="str">
            <v>y</v>
          </cell>
          <cell r="MHG1" t="str">
            <v>y</v>
          </cell>
          <cell r="MHH1" t="str">
            <v>y</v>
          </cell>
          <cell r="MHI1" t="str">
            <v>y</v>
          </cell>
          <cell r="MHJ1" t="str">
            <v>y</v>
          </cell>
          <cell r="MHK1" t="str">
            <v>y</v>
          </cell>
          <cell r="MHL1" t="str">
            <v>y</v>
          </cell>
          <cell r="MHM1" t="str">
            <v>y</v>
          </cell>
          <cell r="MHN1" t="str">
            <v>y</v>
          </cell>
          <cell r="MHO1" t="str">
            <v>y</v>
          </cell>
          <cell r="MHP1" t="str">
            <v>y</v>
          </cell>
          <cell r="MHQ1" t="str">
            <v>y</v>
          </cell>
          <cell r="MHR1" t="str">
            <v>y</v>
          </cell>
          <cell r="MHS1" t="str">
            <v>y</v>
          </cell>
          <cell r="MHT1" t="str">
            <v>y</v>
          </cell>
          <cell r="MHU1" t="str">
            <v>y</v>
          </cell>
          <cell r="MHV1" t="str">
            <v>y</v>
          </cell>
          <cell r="MHW1" t="str">
            <v>y</v>
          </cell>
          <cell r="MHX1" t="str">
            <v>y</v>
          </cell>
          <cell r="MHY1" t="str">
            <v>y</v>
          </cell>
          <cell r="MHZ1" t="str">
            <v>y</v>
          </cell>
          <cell r="MIA1" t="str">
            <v>y</v>
          </cell>
          <cell r="MIB1" t="str">
            <v>y</v>
          </cell>
          <cell r="MIC1" t="str">
            <v>y</v>
          </cell>
          <cell r="MID1" t="str">
            <v>y</v>
          </cell>
          <cell r="MIE1" t="str">
            <v>y</v>
          </cell>
          <cell r="MIF1" t="str">
            <v>y</v>
          </cell>
          <cell r="MIG1" t="str">
            <v>y</v>
          </cell>
          <cell r="MIH1" t="str">
            <v>y</v>
          </cell>
          <cell r="MII1" t="str">
            <v>y</v>
          </cell>
          <cell r="MIJ1" t="str">
            <v>y</v>
          </cell>
          <cell r="MIK1" t="str">
            <v>y</v>
          </cell>
          <cell r="MIL1" t="str">
            <v>y</v>
          </cell>
          <cell r="MIM1" t="str">
            <v>y</v>
          </cell>
          <cell r="MIN1" t="str">
            <v>y</v>
          </cell>
          <cell r="MIO1" t="str">
            <v>y</v>
          </cell>
          <cell r="MIP1" t="str">
            <v>y</v>
          </cell>
          <cell r="MIQ1" t="str">
            <v>y</v>
          </cell>
          <cell r="MIR1" t="str">
            <v>y</v>
          </cell>
          <cell r="MIS1" t="str">
            <v>y</v>
          </cell>
          <cell r="MIT1" t="str">
            <v>y</v>
          </cell>
          <cell r="MIU1" t="str">
            <v>y</v>
          </cell>
          <cell r="MIV1" t="str">
            <v>y</v>
          </cell>
          <cell r="MIW1" t="str">
            <v>y</v>
          </cell>
          <cell r="MIX1" t="str">
            <v>y</v>
          </cell>
          <cell r="MIY1" t="str">
            <v>y</v>
          </cell>
          <cell r="MIZ1" t="str">
            <v>y</v>
          </cell>
          <cell r="MJA1" t="str">
            <v>y</v>
          </cell>
          <cell r="MJB1" t="str">
            <v>y</v>
          </cell>
          <cell r="MJC1" t="str">
            <v>y</v>
          </cell>
          <cell r="MJD1" t="str">
            <v>y</v>
          </cell>
          <cell r="MJE1" t="str">
            <v>y</v>
          </cell>
          <cell r="MJF1" t="str">
            <v>y</v>
          </cell>
          <cell r="MJG1" t="str">
            <v>y</v>
          </cell>
          <cell r="MJH1" t="str">
            <v>y</v>
          </cell>
          <cell r="MJI1" t="str">
            <v>y</v>
          </cell>
          <cell r="MJJ1" t="str">
            <v>y</v>
          </cell>
          <cell r="MJK1" t="str">
            <v>y</v>
          </cell>
          <cell r="MJL1" t="str">
            <v>y</v>
          </cell>
          <cell r="MJM1" t="str">
            <v>y</v>
          </cell>
          <cell r="MJN1" t="str">
            <v>y</v>
          </cell>
          <cell r="MJO1" t="str">
            <v>y</v>
          </cell>
          <cell r="MJP1" t="str">
            <v>y</v>
          </cell>
          <cell r="MJQ1" t="str">
            <v>y</v>
          </cell>
          <cell r="MJR1" t="str">
            <v>y</v>
          </cell>
          <cell r="MJS1" t="str">
            <v>y</v>
          </cell>
          <cell r="MJT1" t="str">
            <v>y</v>
          </cell>
          <cell r="MJU1" t="str">
            <v>y</v>
          </cell>
          <cell r="MJV1" t="str">
            <v>y</v>
          </cell>
          <cell r="MJW1" t="str">
            <v>y</v>
          </cell>
          <cell r="MJX1" t="str">
            <v>y</v>
          </cell>
          <cell r="MJY1" t="str">
            <v>y</v>
          </cell>
          <cell r="MJZ1" t="str">
            <v>y</v>
          </cell>
          <cell r="MKA1" t="str">
            <v>y</v>
          </cell>
          <cell r="MKB1" t="str">
            <v>y</v>
          </cell>
          <cell r="MKC1" t="str">
            <v>y</v>
          </cell>
          <cell r="MKD1" t="str">
            <v>y</v>
          </cell>
          <cell r="MKE1" t="str">
            <v>y</v>
          </cell>
          <cell r="MKF1" t="str">
            <v>y</v>
          </cell>
          <cell r="MKG1" t="str">
            <v>y</v>
          </cell>
          <cell r="MKH1" t="str">
            <v>y</v>
          </cell>
          <cell r="MKI1" t="str">
            <v>y</v>
          </cell>
          <cell r="MKJ1" t="str">
            <v>y</v>
          </cell>
          <cell r="MKK1" t="str">
            <v>y</v>
          </cell>
          <cell r="MKL1" t="str">
            <v>y</v>
          </cell>
          <cell r="MKM1" t="str">
            <v>y</v>
          </cell>
          <cell r="MKN1" t="str">
            <v>y</v>
          </cell>
          <cell r="MKO1" t="str">
            <v>y</v>
          </cell>
          <cell r="MKP1" t="str">
            <v>y</v>
          </cell>
          <cell r="MKQ1" t="str">
            <v>y</v>
          </cell>
          <cell r="MKR1" t="str">
            <v>y</v>
          </cell>
          <cell r="MKS1" t="str">
            <v>y</v>
          </cell>
          <cell r="MKT1" t="str">
            <v>y</v>
          </cell>
          <cell r="MKU1" t="str">
            <v>y</v>
          </cell>
          <cell r="MKV1" t="str">
            <v>y</v>
          </cell>
          <cell r="MKW1" t="str">
            <v>y</v>
          </cell>
          <cell r="MKX1" t="str">
            <v>y</v>
          </cell>
          <cell r="MKY1" t="str">
            <v>y</v>
          </cell>
          <cell r="MKZ1" t="str">
            <v>y</v>
          </cell>
          <cell r="MLA1" t="str">
            <v>y</v>
          </cell>
          <cell r="MLB1" t="str">
            <v>y</v>
          </cell>
          <cell r="MLC1" t="str">
            <v>y</v>
          </cell>
          <cell r="MLD1" t="str">
            <v>y</v>
          </cell>
          <cell r="MLE1" t="str">
            <v>y</v>
          </cell>
          <cell r="MLF1" t="str">
            <v>y</v>
          </cell>
          <cell r="MLG1" t="str">
            <v>y</v>
          </cell>
          <cell r="MLH1" t="str">
            <v>y</v>
          </cell>
          <cell r="MLI1" t="str">
            <v>y</v>
          </cell>
          <cell r="MLJ1" t="str">
            <v>y</v>
          </cell>
          <cell r="MLK1" t="str">
            <v>y</v>
          </cell>
          <cell r="MLL1" t="str">
            <v>y</v>
          </cell>
          <cell r="MLM1" t="str">
            <v>y</v>
          </cell>
          <cell r="MLN1" t="str">
            <v>y</v>
          </cell>
          <cell r="MLO1" t="str">
            <v>y</v>
          </cell>
          <cell r="MLP1" t="str">
            <v>y</v>
          </cell>
          <cell r="MLQ1" t="str">
            <v>y</v>
          </cell>
          <cell r="MLR1" t="str">
            <v>y</v>
          </cell>
          <cell r="MLS1" t="str">
            <v>y</v>
          </cell>
          <cell r="MLT1" t="str">
            <v>y</v>
          </cell>
          <cell r="MLU1" t="str">
            <v>y</v>
          </cell>
          <cell r="MLV1" t="str">
            <v>y</v>
          </cell>
          <cell r="MLW1" t="str">
            <v>y</v>
          </cell>
          <cell r="MLX1" t="str">
            <v>y</v>
          </cell>
          <cell r="MLY1" t="str">
            <v>y</v>
          </cell>
          <cell r="MLZ1" t="str">
            <v>y</v>
          </cell>
          <cell r="MMA1" t="str">
            <v>y</v>
          </cell>
          <cell r="MMB1" t="str">
            <v>y</v>
          </cell>
          <cell r="MMC1" t="str">
            <v>y</v>
          </cell>
          <cell r="MMD1" t="str">
            <v>y</v>
          </cell>
          <cell r="MME1" t="str">
            <v>y</v>
          </cell>
          <cell r="MMF1" t="str">
            <v>y</v>
          </cell>
          <cell r="MMG1" t="str">
            <v>y</v>
          </cell>
          <cell r="MMH1" t="str">
            <v>y</v>
          </cell>
          <cell r="MMI1" t="str">
            <v>y</v>
          </cell>
          <cell r="MMJ1" t="str">
            <v>y</v>
          </cell>
          <cell r="MMK1" t="str">
            <v>y</v>
          </cell>
          <cell r="MML1" t="str">
            <v>y</v>
          </cell>
          <cell r="MMM1" t="str">
            <v>y</v>
          </cell>
          <cell r="MMN1" t="str">
            <v>y</v>
          </cell>
          <cell r="MMO1" t="str">
            <v>y</v>
          </cell>
          <cell r="MMP1" t="str">
            <v>y</v>
          </cell>
          <cell r="MMQ1" t="str">
            <v>y</v>
          </cell>
          <cell r="MMR1" t="str">
            <v>y</v>
          </cell>
          <cell r="MMS1" t="str">
            <v>y</v>
          </cell>
          <cell r="MMT1" t="str">
            <v>y</v>
          </cell>
          <cell r="MMU1" t="str">
            <v>y</v>
          </cell>
          <cell r="MMV1" t="str">
            <v>y</v>
          </cell>
          <cell r="MMW1" t="str">
            <v>y</v>
          </cell>
          <cell r="MMX1" t="str">
            <v>y</v>
          </cell>
          <cell r="MMY1" t="str">
            <v>y</v>
          </cell>
          <cell r="MMZ1" t="str">
            <v>y</v>
          </cell>
          <cell r="MNA1" t="str">
            <v>y</v>
          </cell>
          <cell r="MNB1" t="str">
            <v>y</v>
          </cell>
          <cell r="MNC1" t="str">
            <v>y</v>
          </cell>
          <cell r="MND1" t="str">
            <v>y</v>
          </cell>
          <cell r="MNE1" t="str">
            <v>y</v>
          </cell>
          <cell r="MNF1" t="str">
            <v>y</v>
          </cell>
          <cell r="MNG1" t="str">
            <v>y</v>
          </cell>
          <cell r="MNH1" t="str">
            <v>y</v>
          </cell>
          <cell r="MNI1" t="str">
            <v>y</v>
          </cell>
          <cell r="MNJ1" t="str">
            <v>y</v>
          </cell>
          <cell r="MNK1" t="str">
            <v>y</v>
          </cell>
          <cell r="MNL1" t="str">
            <v>y</v>
          </cell>
          <cell r="MNM1" t="str">
            <v>y</v>
          </cell>
          <cell r="MNN1" t="str">
            <v>y</v>
          </cell>
          <cell r="MNO1" t="str">
            <v>y</v>
          </cell>
          <cell r="MNP1" t="str">
            <v>y</v>
          </cell>
          <cell r="MNQ1" t="str">
            <v>y</v>
          </cell>
          <cell r="MNR1" t="str">
            <v>y</v>
          </cell>
          <cell r="MNS1" t="str">
            <v>y</v>
          </cell>
          <cell r="MNT1" t="str">
            <v>y</v>
          </cell>
          <cell r="MNU1" t="str">
            <v>y</v>
          </cell>
          <cell r="MNV1" t="str">
            <v>y</v>
          </cell>
          <cell r="MNW1" t="str">
            <v>y</v>
          </cell>
          <cell r="MNX1" t="str">
            <v>y</v>
          </cell>
          <cell r="MNY1" t="str">
            <v>y</v>
          </cell>
          <cell r="MNZ1" t="str">
            <v>y</v>
          </cell>
          <cell r="MOA1" t="str">
            <v>y</v>
          </cell>
          <cell r="MOB1" t="str">
            <v>y</v>
          </cell>
          <cell r="MOC1" t="str">
            <v>y</v>
          </cell>
          <cell r="MOD1" t="str">
            <v>y</v>
          </cell>
          <cell r="MOE1" t="str">
            <v>y</v>
          </cell>
          <cell r="MOF1" t="str">
            <v>y</v>
          </cell>
          <cell r="MOG1" t="str">
            <v>y</v>
          </cell>
          <cell r="MOH1" t="str">
            <v>y</v>
          </cell>
          <cell r="MOI1" t="str">
            <v>y</v>
          </cell>
          <cell r="MOJ1" t="str">
            <v>y</v>
          </cell>
          <cell r="MOK1" t="str">
            <v>y</v>
          </cell>
          <cell r="MOL1" t="str">
            <v>y</v>
          </cell>
          <cell r="MOM1" t="str">
            <v>y</v>
          </cell>
          <cell r="MON1" t="str">
            <v>y</v>
          </cell>
          <cell r="MOO1" t="str">
            <v>y</v>
          </cell>
          <cell r="MOP1" t="str">
            <v>y</v>
          </cell>
          <cell r="MOQ1" t="str">
            <v>y</v>
          </cell>
          <cell r="MOR1" t="str">
            <v>y</v>
          </cell>
          <cell r="MOS1" t="str">
            <v>y</v>
          </cell>
          <cell r="MOT1" t="str">
            <v>y</v>
          </cell>
          <cell r="MOU1" t="str">
            <v>y</v>
          </cell>
          <cell r="MOV1" t="str">
            <v>y</v>
          </cell>
          <cell r="MOW1" t="str">
            <v>y</v>
          </cell>
          <cell r="MOX1" t="str">
            <v>y</v>
          </cell>
          <cell r="MOY1" t="str">
            <v>y</v>
          </cell>
          <cell r="MOZ1" t="str">
            <v>y</v>
          </cell>
          <cell r="MPA1" t="str">
            <v>y</v>
          </cell>
          <cell r="MPB1" t="str">
            <v>y</v>
          </cell>
          <cell r="MPC1" t="str">
            <v>y</v>
          </cell>
          <cell r="MPD1" t="str">
            <v>y</v>
          </cell>
          <cell r="MPE1" t="str">
            <v>y</v>
          </cell>
          <cell r="MPF1" t="str">
            <v>y</v>
          </cell>
          <cell r="MPG1" t="str">
            <v>y</v>
          </cell>
          <cell r="MPH1" t="str">
            <v>y</v>
          </cell>
          <cell r="MPI1" t="str">
            <v>y</v>
          </cell>
          <cell r="MPJ1" t="str">
            <v>y</v>
          </cell>
          <cell r="MPK1" t="str">
            <v>y</v>
          </cell>
          <cell r="MPL1" t="str">
            <v>y</v>
          </cell>
          <cell r="MPM1" t="str">
            <v>y</v>
          </cell>
          <cell r="MPN1" t="str">
            <v>y</v>
          </cell>
          <cell r="MPO1" t="str">
            <v>y</v>
          </cell>
          <cell r="MPP1" t="str">
            <v>y</v>
          </cell>
          <cell r="MPQ1" t="str">
            <v>y</v>
          </cell>
          <cell r="MPR1" t="str">
            <v>y</v>
          </cell>
          <cell r="MPS1" t="str">
            <v>y</v>
          </cell>
          <cell r="MPT1" t="str">
            <v>y</v>
          </cell>
          <cell r="MPU1" t="str">
            <v>y</v>
          </cell>
          <cell r="MPV1" t="str">
            <v>y</v>
          </cell>
          <cell r="MPW1" t="str">
            <v>y</v>
          </cell>
          <cell r="MPX1" t="str">
            <v>y</v>
          </cell>
          <cell r="MPY1" t="str">
            <v>y</v>
          </cell>
          <cell r="MPZ1" t="str">
            <v>y</v>
          </cell>
          <cell r="MQA1" t="str">
            <v>y</v>
          </cell>
          <cell r="MQB1" t="str">
            <v>y</v>
          </cell>
          <cell r="MQC1" t="str">
            <v>y</v>
          </cell>
          <cell r="MQD1" t="str">
            <v>y</v>
          </cell>
          <cell r="MQE1" t="str">
            <v>y</v>
          </cell>
          <cell r="MQF1" t="str">
            <v>y</v>
          </cell>
          <cell r="MQG1" t="str">
            <v>y</v>
          </cell>
          <cell r="MQH1" t="str">
            <v>y</v>
          </cell>
          <cell r="MQI1" t="str">
            <v>y</v>
          </cell>
          <cell r="MQJ1" t="str">
            <v>y</v>
          </cell>
          <cell r="MQK1" t="str">
            <v>y</v>
          </cell>
          <cell r="MQL1" t="str">
            <v>y</v>
          </cell>
          <cell r="MQM1" t="str">
            <v>y</v>
          </cell>
          <cell r="MQN1" t="str">
            <v>y</v>
          </cell>
          <cell r="MQO1" t="str">
            <v>y</v>
          </cell>
          <cell r="MQP1" t="str">
            <v>y</v>
          </cell>
          <cell r="MQQ1" t="str">
            <v>y</v>
          </cell>
          <cell r="MQR1" t="str">
            <v>y</v>
          </cell>
          <cell r="MQS1" t="str">
            <v>y</v>
          </cell>
          <cell r="MQT1" t="str">
            <v>y</v>
          </cell>
          <cell r="MQU1" t="str">
            <v>y</v>
          </cell>
          <cell r="MQV1" t="str">
            <v>y</v>
          </cell>
          <cell r="MQW1" t="str">
            <v>y</v>
          </cell>
          <cell r="MQX1" t="str">
            <v>y</v>
          </cell>
          <cell r="MQY1" t="str">
            <v>y</v>
          </cell>
          <cell r="MQZ1" t="str">
            <v>y</v>
          </cell>
          <cell r="MRA1" t="str">
            <v>y</v>
          </cell>
          <cell r="MRB1" t="str">
            <v>y</v>
          </cell>
          <cell r="MRC1" t="str">
            <v>y</v>
          </cell>
          <cell r="MRD1" t="str">
            <v>y</v>
          </cell>
          <cell r="MRE1" t="str">
            <v>y</v>
          </cell>
          <cell r="MRF1" t="str">
            <v>y</v>
          </cell>
          <cell r="MRG1" t="str">
            <v>y</v>
          </cell>
          <cell r="MRH1" t="str">
            <v>y</v>
          </cell>
          <cell r="MRI1" t="str">
            <v>y</v>
          </cell>
          <cell r="MRJ1" t="str">
            <v>y</v>
          </cell>
          <cell r="MRK1" t="str">
            <v>y</v>
          </cell>
          <cell r="MRL1" t="str">
            <v>y</v>
          </cell>
          <cell r="MRM1" t="str">
            <v>y</v>
          </cell>
          <cell r="MRN1" t="str">
            <v>y</v>
          </cell>
          <cell r="MRO1" t="str">
            <v>y</v>
          </cell>
          <cell r="MRP1" t="str">
            <v>y</v>
          </cell>
          <cell r="MRQ1" t="str">
            <v>y</v>
          </cell>
          <cell r="MRR1" t="str">
            <v>y</v>
          </cell>
          <cell r="MRS1" t="str">
            <v>y</v>
          </cell>
          <cell r="MRT1" t="str">
            <v>y</v>
          </cell>
          <cell r="MRU1" t="str">
            <v>y</v>
          </cell>
          <cell r="MRV1" t="str">
            <v>y</v>
          </cell>
          <cell r="MRW1" t="str">
            <v>y</v>
          </cell>
          <cell r="MRX1" t="str">
            <v>y</v>
          </cell>
          <cell r="MRY1" t="str">
            <v>y</v>
          </cell>
          <cell r="MRZ1" t="str">
            <v>y</v>
          </cell>
          <cell r="MSA1" t="str">
            <v>y</v>
          </cell>
          <cell r="MSB1" t="str">
            <v>y</v>
          </cell>
          <cell r="MSC1" t="str">
            <v>y</v>
          </cell>
          <cell r="MSD1" t="str">
            <v>y</v>
          </cell>
          <cell r="MSE1" t="str">
            <v>y</v>
          </cell>
          <cell r="MSF1" t="str">
            <v>y</v>
          </cell>
          <cell r="MSG1" t="str">
            <v>y</v>
          </cell>
          <cell r="MSH1" t="str">
            <v>y</v>
          </cell>
          <cell r="MSI1" t="str">
            <v>y</v>
          </cell>
          <cell r="MSJ1" t="str">
            <v>y</v>
          </cell>
          <cell r="MSK1" t="str">
            <v>y</v>
          </cell>
          <cell r="MSL1" t="str">
            <v>y</v>
          </cell>
          <cell r="MSM1" t="str">
            <v>y</v>
          </cell>
          <cell r="MSN1" t="str">
            <v>y</v>
          </cell>
          <cell r="MSO1" t="str">
            <v>y</v>
          </cell>
          <cell r="MSP1" t="str">
            <v>y</v>
          </cell>
          <cell r="MSQ1" t="str">
            <v>y</v>
          </cell>
          <cell r="MSR1" t="str">
            <v>y</v>
          </cell>
          <cell r="MSS1" t="str">
            <v>y</v>
          </cell>
          <cell r="MST1" t="str">
            <v>y</v>
          </cell>
          <cell r="MSU1" t="str">
            <v>y</v>
          </cell>
          <cell r="MSV1" t="str">
            <v>y</v>
          </cell>
          <cell r="MSW1" t="str">
            <v>y</v>
          </cell>
          <cell r="MSX1" t="str">
            <v>y</v>
          </cell>
          <cell r="MSY1" t="str">
            <v>y</v>
          </cell>
          <cell r="MSZ1" t="str">
            <v>y</v>
          </cell>
          <cell r="MTA1" t="str">
            <v>y</v>
          </cell>
          <cell r="MTB1" t="str">
            <v>y</v>
          </cell>
          <cell r="MTC1" t="str">
            <v>y</v>
          </cell>
          <cell r="MTD1" t="str">
            <v>y</v>
          </cell>
          <cell r="MTE1" t="str">
            <v>y</v>
          </cell>
          <cell r="MTF1" t="str">
            <v>y</v>
          </cell>
          <cell r="MTG1" t="str">
            <v>y</v>
          </cell>
          <cell r="MTH1" t="str">
            <v>y</v>
          </cell>
          <cell r="MTI1" t="str">
            <v>y</v>
          </cell>
          <cell r="MTJ1" t="str">
            <v>y</v>
          </cell>
          <cell r="MTK1" t="str">
            <v>y</v>
          </cell>
          <cell r="MTL1" t="str">
            <v>y</v>
          </cell>
          <cell r="MTM1" t="str">
            <v>y</v>
          </cell>
          <cell r="MTN1" t="str">
            <v>y</v>
          </cell>
          <cell r="MTO1" t="str">
            <v>y</v>
          </cell>
          <cell r="MTP1" t="str">
            <v>y</v>
          </cell>
          <cell r="MTQ1" t="str">
            <v>y</v>
          </cell>
          <cell r="MTR1" t="str">
            <v>y</v>
          </cell>
          <cell r="MTS1" t="str">
            <v>y</v>
          </cell>
          <cell r="MTT1" t="str">
            <v>y</v>
          </cell>
          <cell r="MTU1" t="str">
            <v>y</v>
          </cell>
          <cell r="MTV1" t="str">
            <v>y</v>
          </cell>
          <cell r="MTW1" t="str">
            <v>y</v>
          </cell>
          <cell r="MTX1" t="str">
            <v>y</v>
          </cell>
          <cell r="MTY1" t="str">
            <v>y</v>
          </cell>
          <cell r="MTZ1" t="str">
            <v>y</v>
          </cell>
          <cell r="MUA1" t="str">
            <v>y</v>
          </cell>
          <cell r="MUB1" t="str">
            <v>y</v>
          </cell>
          <cell r="MUC1" t="str">
            <v>y</v>
          </cell>
          <cell r="MUD1" t="str">
            <v>y</v>
          </cell>
          <cell r="MUE1" t="str">
            <v>y</v>
          </cell>
          <cell r="MUF1" t="str">
            <v>y</v>
          </cell>
          <cell r="MUG1" t="str">
            <v>y</v>
          </cell>
          <cell r="MUH1" t="str">
            <v>y</v>
          </cell>
          <cell r="MUI1" t="str">
            <v>y</v>
          </cell>
          <cell r="MUJ1" t="str">
            <v>y</v>
          </cell>
          <cell r="MUK1" t="str">
            <v>y</v>
          </cell>
          <cell r="MUL1" t="str">
            <v>y</v>
          </cell>
          <cell r="MUM1" t="str">
            <v>y</v>
          </cell>
          <cell r="MUN1" t="str">
            <v>y</v>
          </cell>
          <cell r="MUO1" t="str">
            <v>y</v>
          </cell>
          <cell r="MUP1" t="str">
            <v>y</v>
          </cell>
          <cell r="MUQ1" t="str">
            <v>y</v>
          </cell>
          <cell r="MUR1" t="str">
            <v>y</v>
          </cell>
          <cell r="MUS1" t="str">
            <v>y</v>
          </cell>
          <cell r="MUT1" t="str">
            <v>y</v>
          </cell>
          <cell r="MUU1" t="str">
            <v>y</v>
          </cell>
          <cell r="MUV1" t="str">
            <v>y</v>
          </cell>
          <cell r="MUW1" t="str">
            <v>y</v>
          </cell>
          <cell r="MUX1" t="str">
            <v>y</v>
          </cell>
          <cell r="MUY1" t="str">
            <v>y</v>
          </cell>
          <cell r="MUZ1" t="str">
            <v>y</v>
          </cell>
          <cell r="MVA1" t="str">
            <v>y</v>
          </cell>
          <cell r="MVB1" t="str">
            <v>y</v>
          </cell>
          <cell r="MVC1" t="str">
            <v>y</v>
          </cell>
          <cell r="MVD1" t="str">
            <v>y</v>
          </cell>
          <cell r="MVE1" t="str">
            <v>y</v>
          </cell>
          <cell r="MVF1" t="str">
            <v>y</v>
          </cell>
          <cell r="MVG1" t="str">
            <v>y</v>
          </cell>
          <cell r="MVH1" t="str">
            <v>y</v>
          </cell>
          <cell r="MVI1" t="str">
            <v>y</v>
          </cell>
          <cell r="MVJ1" t="str">
            <v>y</v>
          </cell>
          <cell r="MVK1" t="str">
            <v>y</v>
          </cell>
          <cell r="MVL1" t="str">
            <v>y</v>
          </cell>
          <cell r="MVM1" t="str">
            <v>y</v>
          </cell>
          <cell r="MVN1" t="str">
            <v>y</v>
          </cell>
          <cell r="MVO1" t="str">
            <v>y</v>
          </cell>
          <cell r="MVP1" t="str">
            <v>y</v>
          </cell>
          <cell r="MVQ1" t="str">
            <v>y</v>
          </cell>
          <cell r="MVR1" t="str">
            <v>y</v>
          </cell>
          <cell r="MVS1" t="str">
            <v>y</v>
          </cell>
          <cell r="MVT1" t="str">
            <v>y</v>
          </cell>
          <cell r="MVU1" t="str">
            <v>y</v>
          </cell>
          <cell r="MVV1" t="str">
            <v>y</v>
          </cell>
          <cell r="MVW1" t="str">
            <v>y</v>
          </cell>
          <cell r="MVX1" t="str">
            <v>y</v>
          </cell>
          <cell r="MVY1" t="str">
            <v>y</v>
          </cell>
          <cell r="MVZ1" t="str">
            <v>y</v>
          </cell>
          <cell r="MWA1" t="str">
            <v>y</v>
          </cell>
          <cell r="MWB1" t="str">
            <v>y</v>
          </cell>
          <cell r="MWC1" t="str">
            <v>y</v>
          </cell>
          <cell r="MWD1" t="str">
            <v>y</v>
          </cell>
          <cell r="MWE1" t="str">
            <v>y</v>
          </cell>
          <cell r="MWF1" t="str">
            <v>y</v>
          </cell>
          <cell r="MWG1" t="str">
            <v>y</v>
          </cell>
          <cell r="MWH1" t="str">
            <v>y</v>
          </cell>
          <cell r="MWI1" t="str">
            <v>y</v>
          </cell>
          <cell r="MWJ1" t="str">
            <v>y</v>
          </cell>
          <cell r="MWK1" t="str">
            <v>y</v>
          </cell>
          <cell r="MWL1" t="str">
            <v>y</v>
          </cell>
          <cell r="MWM1" t="str">
            <v>y</v>
          </cell>
          <cell r="MWN1" t="str">
            <v>y</v>
          </cell>
          <cell r="MWO1" t="str">
            <v>y</v>
          </cell>
          <cell r="MWP1" t="str">
            <v>y</v>
          </cell>
          <cell r="MWQ1" t="str">
            <v>y</v>
          </cell>
          <cell r="MWR1" t="str">
            <v>y</v>
          </cell>
          <cell r="MWS1" t="str">
            <v>y</v>
          </cell>
          <cell r="MWT1" t="str">
            <v>y</v>
          </cell>
          <cell r="MWU1" t="str">
            <v>y</v>
          </cell>
          <cell r="MWV1" t="str">
            <v>y</v>
          </cell>
          <cell r="MWW1" t="str">
            <v>y</v>
          </cell>
          <cell r="MWX1" t="str">
            <v>y</v>
          </cell>
          <cell r="MWY1" t="str">
            <v>y</v>
          </cell>
          <cell r="MWZ1" t="str">
            <v>y</v>
          </cell>
          <cell r="MXA1" t="str">
            <v>y</v>
          </cell>
          <cell r="MXB1" t="str">
            <v>y</v>
          </cell>
          <cell r="MXC1" t="str">
            <v>y</v>
          </cell>
          <cell r="MXD1" t="str">
            <v>y</v>
          </cell>
          <cell r="MXE1" t="str">
            <v>y</v>
          </cell>
          <cell r="MXF1" t="str">
            <v>y</v>
          </cell>
          <cell r="MXG1" t="str">
            <v>y</v>
          </cell>
          <cell r="MXH1" t="str">
            <v>y</v>
          </cell>
          <cell r="MXI1" t="str">
            <v>y</v>
          </cell>
          <cell r="MXJ1" t="str">
            <v>y</v>
          </cell>
          <cell r="MXK1" t="str">
            <v>y</v>
          </cell>
          <cell r="MXL1" t="str">
            <v>y</v>
          </cell>
          <cell r="MXM1" t="str">
            <v>y</v>
          </cell>
          <cell r="MXN1" t="str">
            <v>y</v>
          </cell>
          <cell r="MXO1" t="str">
            <v>y</v>
          </cell>
          <cell r="MXP1" t="str">
            <v>y</v>
          </cell>
          <cell r="MXQ1" t="str">
            <v>y</v>
          </cell>
          <cell r="MXR1" t="str">
            <v>y</v>
          </cell>
          <cell r="MXS1" t="str">
            <v>y</v>
          </cell>
          <cell r="MXT1" t="str">
            <v>y</v>
          </cell>
          <cell r="MXU1" t="str">
            <v>y</v>
          </cell>
          <cell r="MXV1" t="str">
            <v>y</v>
          </cell>
          <cell r="MXW1" t="str">
            <v>y</v>
          </cell>
          <cell r="MXX1" t="str">
            <v>y</v>
          </cell>
          <cell r="MXY1" t="str">
            <v>y</v>
          </cell>
          <cell r="MXZ1" t="str">
            <v>y</v>
          </cell>
          <cell r="MYA1" t="str">
            <v>y</v>
          </cell>
          <cell r="MYB1" t="str">
            <v>y</v>
          </cell>
          <cell r="MYC1" t="str">
            <v>y</v>
          </cell>
          <cell r="MYD1" t="str">
            <v>y</v>
          </cell>
          <cell r="MYE1" t="str">
            <v>y</v>
          </cell>
          <cell r="MYF1" t="str">
            <v>y</v>
          </cell>
          <cell r="MYG1" t="str">
            <v>y</v>
          </cell>
          <cell r="MYH1" t="str">
            <v>y</v>
          </cell>
          <cell r="MYI1" t="str">
            <v>y</v>
          </cell>
          <cell r="MYJ1" t="str">
            <v>y</v>
          </cell>
          <cell r="MYK1" t="str">
            <v>y</v>
          </cell>
          <cell r="MYL1" t="str">
            <v>y</v>
          </cell>
          <cell r="MYM1" t="str">
            <v>y</v>
          </cell>
          <cell r="MYN1" t="str">
            <v>y</v>
          </cell>
          <cell r="MYO1" t="str">
            <v>y</v>
          </cell>
          <cell r="MYP1" t="str">
            <v>y</v>
          </cell>
          <cell r="MYQ1" t="str">
            <v>y</v>
          </cell>
          <cell r="MYR1" t="str">
            <v>y</v>
          </cell>
          <cell r="MYS1" t="str">
            <v>y</v>
          </cell>
          <cell r="MYT1" t="str">
            <v>y</v>
          </cell>
          <cell r="MYU1" t="str">
            <v>y</v>
          </cell>
          <cell r="MYV1" t="str">
            <v>y</v>
          </cell>
          <cell r="MYW1" t="str">
            <v>y</v>
          </cell>
          <cell r="MYX1" t="str">
            <v>y</v>
          </cell>
          <cell r="MYY1" t="str">
            <v>y</v>
          </cell>
          <cell r="MYZ1" t="str">
            <v>y</v>
          </cell>
          <cell r="MZA1" t="str">
            <v>y</v>
          </cell>
          <cell r="MZB1" t="str">
            <v>y</v>
          </cell>
          <cell r="MZC1" t="str">
            <v>y</v>
          </cell>
          <cell r="MZD1" t="str">
            <v>y</v>
          </cell>
          <cell r="MZE1" t="str">
            <v>y</v>
          </cell>
          <cell r="MZF1" t="str">
            <v>y</v>
          </cell>
          <cell r="MZG1" t="str">
            <v>y</v>
          </cell>
          <cell r="MZH1" t="str">
            <v>y</v>
          </cell>
          <cell r="MZI1" t="str">
            <v>y</v>
          </cell>
          <cell r="MZJ1" t="str">
            <v>y</v>
          </cell>
          <cell r="MZK1" t="str">
            <v>y</v>
          </cell>
          <cell r="MZL1" t="str">
            <v>y</v>
          </cell>
          <cell r="MZM1" t="str">
            <v>y</v>
          </cell>
          <cell r="MZN1" t="str">
            <v>y</v>
          </cell>
          <cell r="MZO1" t="str">
            <v>y</v>
          </cell>
          <cell r="MZP1" t="str">
            <v>y</v>
          </cell>
          <cell r="MZQ1" t="str">
            <v>y</v>
          </cell>
          <cell r="MZR1" t="str">
            <v>y</v>
          </cell>
          <cell r="MZS1" t="str">
            <v>y</v>
          </cell>
          <cell r="MZT1" t="str">
            <v>y</v>
          </cell>
          <cell r="MZU1" t="str">
            <v>y</v>
          </cell>
          <cell r="MZV1" t="str">
            <v>y</v>
          </cell>
          <cell r="MZW1" t="str">
            <v>y</v>
          </cell>
          <cell r="MZX1" t="str">
            <v>y</v>
          </cell>
          <cell r="MZY1" t="str">
            <v>y</v>
          </cell>
          <cell r="MZZ1" t="str">
            <v>y</v>
          </cell>
          <cell r="NAA1" t="str">
            <v>y</v>
          </cell>
          <cell r="NAB1" t="str">
            <v>y</v>
          </cell>
          <cell r="NAC1" t="str">
            <v>y</v>
          </cell>
          <cell r="NAD1" t="str">
            <v>y</v>
          </cell>
          <cell r="NAE1" t="str">
            <v>y</v>
          </cell>
          <cell r="NAF1" t="str">
            <v>y</v>
          </cell>
          <cell r="NAG1" t="str">
            <v>y</v>
          </cell>
          <cell r="NAH1" t="str">
            <v>y</v>
          </cell>
          <cell r="NAI1" t="str">
            <v>y</v>
          </cell>
          <cell r="NAJ1" t="str">
            <v>y</v>
          </cell>
          <cell r="NAK1" t="str">
            <v>y</v>
          </cell>
          <cell r="NAL1" t="str">
            <v>y</v>
          </cell>
          <cell r="NAM1" t="str">
            <v>y</v>
          </cell>
          <cell r="NAN1" t="str">
            <v>y</v>
          </cell>
          <cell r="NAO1" t="str">
            <v>y</v>
          </cell>
          <cell r="NAP1" t="str">
            <v>y</v>
          </cell>
          <cell r="NAQ1" t="str">
            <v>y</v>
          </cell>
          <cell r="NAR1" t="str">
            <v>y</v>
          </cell>
          <cell r="NAS1" t="str">
            <v>y</v>
          </cell>
          <cell r="NAT1" t="str">
            <v>y</v>
          </cell>
          <cell r="NAU1" t="str">
            <v>y</v>
          </cell>
          <cell r="NAV1" t="str">
            <v>y</v>
          </cell>
          <cell r="NAW1" t="str">
            <v>y</v>
          </cell>
          <cell r="NAX1" t="str">
            <v>y</v>
          </cell>
          <cell r="NAY1" t="str">
            <v>y</v>
          </cell>
          <cell r="NAZ1" t="str">
            <v>y</v>
          </cell>
          <cell r="NBA1" t="str">
            <v>y</v>
          </cell>
          <cell r="NBB1" t="str">
            <v>y</v>
          </cell>
          <cell r="NBC1" t="str">
            <v>y</v>
          </cell>
          <cell r="NBD1" t="str">
            <v>y</v>
          </cell>
          <cell r="NBE1" t="str">
            <v>y</v>
          </cell>
          <cell r="NBF1" t="str">
            <v>y</v>
          </cell>
          <cell r="NBG1" t="str">
            <v>y</v>
          </cell>
          <cell r="NBH1" t="str">
            <v>y</v>
          </cell>
          <cell r="NBI1" t="str">
            <v>y</v>
          </cell>
          <cell r="NBJ1" t="str">
            <v>y</v>
          </cell>
          <cell r="NBK1" t="str">
            <v>y</v>
          </cell>
          <cell r="NBL1" t="str">
            <v>y</v>
          </cell>
          <cell r="NBM1" t="str">
            <v>y</v>
          </cell>
          <cell r="NBN1" t="str">
            <v>y</v>
          </cell>
          <cell r="NBO1" t="str">
            <v>y</v>
          </cell>
          <cell r="NBP1" t="str">
            <v>y</v>
          </cell>
          <cell r="NBQ1" t="str">
            <v>y</v>
          </cell>
          <cell r="NBR1" t="str">
            <v>y</v>
          </cell>
          <cell r="NBS1" t="str">
            <v>y</v>
          </cell>
          <cell r="NBT1" t="str">
            <v>y</v>
          </cell>
          <cell r="NBU1" t="str">
            <v>y</v>
          </cell>
          <cell r="NBV1" t="str">
            <v>y</v>
          </cell>
          <cell r="NBW1" t="str">
            <v>y</v>
          </cell>
          <cell r="NBX1" t="str">
            <v>y</v>
          </cell>
          <cell r="NBY1" t="str">
            <v>y</v>
          </cell>
          <cell r="NBZ1" t="str">
            <v>y</v>
          </cell>
          <cell r="NCA1" t="str">
            <v>y</v>
          </cell>
          <cell r="NCB1" t="str">
            <v>y</v>
          </cell>
          <cell r="NCC1" t="str">
            <v>y</v>
          </cell>
          <cell r="NCD1" t="str">
            <v>y</v>
          </cell>
          <cell r="NCE1" t="str">
            <v>y</v>
          </cell>
          <cell r="NCF1" t="str">
            <v>y</v>
          </cell>
          <cell r="NCG1" t="str">
            <v>y</v>
          </cell>
          <cell r="NCH1" t="str">
            <v>y</v>
          </cell>
          <cell r="NCI1" t="str">
            <v>y</v>
          </cell>
          <cell r="NCJ1" t="str">
            <v>y</v>
          </cell>
          <cell r="NCK1" t="str">
            <v>y</v>
          </cell>
          <cell r="NCL1" t="str">
            <v>y</v>
          </cell>
          <cell r="NCM1" t="str">
            <v>y</v>
          </cell>
          <cell r="NCN1" t="str">
            <v>y</v>
          </cell>
          <cell r="NCO1" t="str">
            <v>y</v>
          </cell>
          <cell r="NCP1" t="str">
            <v>y</v>
          </cell>
          <cell r="NCQ1" t="str">
            <v>y</v>
          </cell>
          <cell r="NCR1" t="str">
            <v>y</v>
          </cell>
          <cell r="NCS1" t="str">
            <v>y</v>
          </cell>
          <cell r="NCT1" t="str">
            <v>y</v>
          </cell>
          <cell r="NCU1" t="str">
            <v>y</v>
          </cell>
          <cell r="NCV1" t="str">
            <v>y</v>
          </cell>
          <cell r="NCW1" t="str">
            <v>y</v>
          </cell>
          <cell r="NCX1" t="str">
            <v>y</v>
          </cell>
          <cell r="NCY1" t="str">
            <v>y</v>
          </cell>
          <cell r="NCZ1" t="str">
            <v>y</v>
          </cell>
          <cell r="NDA1" t="str">
            <v>y</v>
          </cell>
          <cell r="NDB1" t="str">
            <v>y</v>
          </cell>
          <cell r="NDC1" t="str">
            <v>y</v>
          </cell>
          <cell r="NDD1" t="str">
            <v>y</v>
          </cell>
          <cell r="NDE1" t="str">
            <v>y</v>
          </cell>
          <cell r="NDF1" t="str">
            <v>y</v>
          </cell>
          <cell r="NDG1" t="str">
            <v>y</v>
          </cell>
          <cell r="NDH1" t="str">
            <v>y</v>
          </cell>
          <cell r="NDI1" t="str">
            <v>y</v>
          </cell>
          <cell r="NDJ1" t="str">
            <v>y</v>
          </cell>
          <cell r="NDK1" t="str">
            <v>y</v>
          </cell>
          <cell r="NDL1" t="str">
            <v>y</v>
          </cell>
          <cell r="NDM1" t="str">
            <v>y</v>
          </cell>
          <cell r="NDN1" t="str">
            <v>y</v>
          </cell>
          <cell r="NDO1" t="str">
            <v>y</v>
          </cell>
          <cell r="NDP1" t="str">
            <v>y</v>
          </cell>
          <cell r="NDQ1" t="str">
            <v>y</v>
          </cell>
          <cell r="NDR1" t="str">
            <v>y</v>
          </cell>
          <cell r="NDS1" t="str">
            <v>y</v>
          </cell>
          <cell r="NDT1" t="str">
            <v>y</v>
          </cell>
          <cell r="NDU1" t="str">
            <v>y</v>
          </cell>
          <cell r="NDV1" t="str">
            <v>y</v>
          </cell>
          <cell r="NDW1" t="str">
            <v>y</v>
          </cell>
          <cell r="NDX1" t="str">
            <v>y</v>
          </cell>
          <cell r="NDY1" t="str">
            <v>y</v>
          </cell>
          <cell r="NDZ1" t="str">
            <v>y</v>
          </cell>
          <cell r="NEA1" t="str">
            <v>y</v>
          </cell>
          <cell r="NEB1" t="str">
            <v>y</v>
          </cell>
          <cell r="NEC1" t="str">
            <v>y</v>
          </cell>
          <cell r="NED1" t="str">
            <v>y</v>
          </cell>
          <cell r="NEE1" t="str">
            <v>y</v>
          </cell>
          <cell r="NEF1" t="str">
            <v>y</v>
          </cell>
          <cell r="NEG1" t="str">
            <v>y</v>
          </cell>
          <cell r="NEH1" t="str">
            <v>y</v>
          </cell>
          <cell r="NEI1" t="str">
            <v>y</v>
          </cell>
          <cell r="NEJ1" t="str">
            <v>y</v>
          </cell>
          <cell r="NEK1" t="str">
            <v>y</v>
          </cell>
          <cell r="NEL1" t="str">
            <v>y</v>
          </cell>
          <cell r="NEM1" t="str">
            <v>y</v>
          </cell>
          <cell r="NEN1" t="str">
            <v>y</v>
          </cell>
          <cell r="NEO1" t="str">
            <v>y</v>
          </cell>
          <cell r="NEP1" t="str">
            <v>y</v>
          </cell>
          <cell r="NEQ1" t="str">
            <v>y</v>
          </cell>
          <cell r="NER1" t="str">
            <v>y</v>
          </cell>
          <cell r="NES1" t="str">
            <v>y</v>
          </cell>
          <cell r="NET1" t="str">
            <v>y</v>
          </cell>
          <cell r="NEU1" t="str">
            <v>y</v>
          </cell>
          <cell r="NEV1" t="str">
            <v>y</v>
          </cell>
          <cell r="NEW1" t="str">
            <v>y</v>
          </cell>
          <cell r="NEX1" t="str">
            <v>y</v>
          </cell>
          <cell r="NEY1" t="str">
            <v>y</v>
          </cell>
          <cell r="NEZ1" t="str">
            <v>y</v>
          </cell>
          <cell r="NFA1" t="str">
            <v>y</v>
          </cell>
          <cell r="NFB1" t="str">
            <v>y</v>
          </cell>
          <cell r="NFC1" t="str">
            <v>y</v>
          </cell>
          <cell r="NFD1" t="str">
            <v>y</v>
          </cell>
          <cell r="NFE1" t="str">
            <v>y</v>
          </cell>
          <cell r="NFF1" t="str">
            <v>y</v>
          </cell>
          <cell r="NFG1" t="str">
            <v>y</v>
          </cell>
          <cell r="NFH1" t="str">
            <v>y</v>
          </cell>
          <cell r="NFI1" t="str">
            <v>y</v>
          </cell>
          <cell r="NFJ1" t="str">
            <v>y</v>
          </cell>
          <cell r="NFK1" t="str">
            <v>y</v>
          </cell>
          <cell r="NFL1" t="str">
            <v>y</v>
          </cell>
          <cell r="NFM1" t="str">
            <v>y</v>
          </cell>
          <cell r="NFN1" t="str">
            <v>y</v>
          </cell>
          <cell r="NFO1" t="str">
            <v>y</v>
          </cell>
          <cell r="NFP1" t="str">
            <v>y</v>
          </cell>
          <cell r="NFQ1" t="str">
            <v>y</v>
          </cell>
          <cell r="NFR1" t="str">
            <v>y</v>
          </cell>
          <cell r="NFS1" t="str">
            <v>y</v>
          </cell>
          <cell r="NFT1" t="str">
            <v>y</v>
          </cell>
          <cell r="NFU1" t="str">
            <v>y</v>
          </cell>
          <cell r="NFV1" t="str">
            <v>y</v>
          </cell>
          <cell r="NFW1" t="str">
            <v>y</v>
          </cell>
          <cell r="NFX1" t="str">
            <v>y</v>
          </cell>
          <cell r="NFY1" t="str">
            <v>y</v>
          </cell>
          <cell r="NFZ1" t="str">
            <v>y</v>
          </cell>
          <cell r="NGA1" t="str">
            <v>y</v>
          </cell>
          <cell r="NGB1" t="str">
            <v>y</v>
          </cell>
          <cell r="NGC1" t="str">
            <v>y</v>
          </cell>
          <cell r="NGD1" t="str">
            <v>y</v>
          </cell>
          <cell r="NGE1" t="str">
            <v>y</v>
          </cell>
          <cell r="NGF1" t="str">
            <v>y</v>
          </cell>
          <cell r="NGG1" t="str">
            <v>y</v>
          </cell>
          <cell r="NGH1" t="str">
            <v>y</v>
          </cell>
          <cell r="NGI1" t="str">
            <v>y</v>
          </cell>
          <cell r="NGJ1" t="str">
            <v>y</v>
          </cell>
          <cell r="NGK1" t="str">
            <v>y</v>
          </cell>
          <cell r="NGL1" t="str">
            <v>y</v>
          </cell>
          <cell r="NGM1" t="str">
            <v>y</v>
          </cell>
          <cell r="NGN1" t="str">
            <v>y</v>
          </cell>
          <cell r="NGO1" t="str">
            <v>y</v>
          </cell>
          <cell r="NGP1" t="str">
            <v>y</v>
          </cell>
          <cell r="NGQ1" t="str">
            <v>y</v>
          </cell>
          <cell r="NGR1" t="str">
            <v>y</v>
          </cell>
          <cell r="NGS1" t="str">
            <v>y</v>
          </cell>
          <cell r="NGT1" t="str">
            <v>y</v>
          </cell>
          <cell r="NGU1" t="str">
            <v>y</v>
          </cell>
          <cell r="NGV1" t="str">
            <v>y</v>
          </cell>
          <cell r="NGW1" t="str">
            <v>y</v>
          </cell>
          <cell r="NGX1" t="str">
            <v>y</v>
          </cell>
          <cell r="NGY1" t="str">
            <v>y</v>
          </cell>
          <cell r="NGZ1" t="str">
            <v>y</v>
          </cell>
          <cell r="NHA1" t="str">
            <v>y</v>
          </cell>
          <cell r="NHB1" t="str">
            <v>y</v>
          </cell>
          <cell r="NHC1" t="str">
            <v>y</v>
          </cell>
          <cell r="NHD1" t="str">
            <v>y</v>
          </cell>
          <cell r="NHE1" t="str">
            <v>y</v>
          </cell>
          <cell r="NHF1" t="str">
            <v>y</v>
          </cell>
          <cell r="NHG1" t="str">
            <v>y</v>
          </cell>
          <cell r="NHH1" t="str">
            <v>y</v>
          </cell>
          <cell r="NHI1" t="str">
            <v>y</v>
          </cell>
          <cell r="NHJ1" t="str">
            <v>y</v>
          </cell>
          <cell r="NHK1" t="str">
            <v>y</v>
          </cell>
          <cell r="NHL1" t="str">
            <v>y</v>
          </cell>
          <cell r="NHM1" t="str">
            <v>y</v>
          </cell>
          <cell r="NHN1" t="str">
            <v>y</v>
          </cell>
          <cell r="NHO1" t="str">
            <v>y</v>
          </cell>
          <cell r="NHP1" t="str">
            <v>y</v>
          </cell>
          <cell r="NHQ1" t="str">
            <v>y</v>
          </cell>
          <cell r="NHR1" t="str">
            <v>y</v>
          </cell>
          <cell r="NHS1" t="str">
            <v>y</v>
          </cell>
          <cell r="NHT1" t="str">
            <v>y</v>
          </cell>
          <cell r="NHU1" t="str">
            <v>y</v>
          </cell>
          <cell r="NHV1" t="str">
            <v>y</v>
          </cell>
          <cell r="NHW1" t="str">
            <v>y</v>
          </cell>
          <cell r="NHX1" t="str">
            <v>y</v>
          </cell>
          <cell r="NHY1" t="str">
            <v>y</v>
          </cell>
          <cell r="NHZ1" t="str">
            <v>y</v>
          </cell>
          <cell r="NIA1" t="str">
            <v>y</v>
          </cell>
          <cell r="NIB1" t="str">
            <v>y</v>
          </cell>
          <cell r="NIC1" t="str">
            <v>y</v>
          </cell>
          <cell r="NID1" t="str">
            <v>y</v>
          </cell>
          <cell r="NIE1" t="str">
            <v>y</v>
          </cell>
          <cell r="NIF1" t="str">
            <v>y</v>
          </cell>
          <cell r="NIG1" t="str">
            <v>y</v>
          </cell>
          <cell r="NIH1" t="str">
            <v>y</v>
          </cell>
          <cell r="NII1" t="str">
            <v>y</v>
          </cell>
          <cell r="NIJ1" t="str">
            <v>y</v>
          </cell>
          <cell r="NIK1" t="str">
            <v>y</v>
          </cell>
          <cell r="NIL1" t="str">
            <v>y</v>
          </cell>
          <cell r="NIM1" t="str">
            <v>y</v>
          </cell>
          <cell r="NIN1" t="str">
            <v>y</v>
          </cell>
          <cell r="NIO1" t="str">
            <v>y</v>
          </cell>
          <cell r="NIP1" t="str">
            <v>y</v>
          </cell>
          <cell r="NIQ1" t="str">
            <v>y</v>
          </cell>
          <cell r="NIR1" t="str">
            <v>y</v>
          </cell>
          <cell r="NIS1" t="str">
            <v>y</v>
          </cell>
          <cell r="NIT1" t="str">
            <v>y</v>
          </cell>
          <cell r="NIU1" t="str">
            <v>y</v>
          </cell>
          <cell r="NIV1" t="str">
            <v>y</v>
          </cell>
          <cell r="NIW1" t="str">
            <v>y</v>
          </cell>
          <cell r="NIX1" t="str">
            <v>y</v>
          </cell>
          <cell r="NIY1" t="str">
            <v>y</v>
          </cell>
          <cell r="NIZ1" t="str">
            <v>y</v>
          </cell>
          <cell r="NJA1" t="str">
            <v>y</v>
          </cell>
          <cell r="NJB1" t="str">
            <v>y</v>
          </cell>
          <cell r="NJC1" t="str">
            <v>y</v>
          </cell>
          <cell r="NJD1" t="str">
            <v>y</v>
          </cell>
          <cell r="NJE1" t="str">
            <v>y</v>
          </cell>
          <cell r="NJF1" t="str">
            <v>y</v>
          </cell>
          <cell r="NJG1" t="str">
            <v>y</v>
          </cell>
          <cell r="NJH1" t="str">
            <v>y</v>
          </cell>
          <cell r="NJI1" t="str">
            <v>y</v>
          </cell>
          <cell r="NJJ1" t="str">
            <v>y</v>
          </cell>
          <cell r="NJK1" t="str">
            <v>y</v>
          </cell>
          <cell r="NJL1" t="str">
            <v>y</v>
          </cell>
          <cell r="NJM1" t="str">
            <v>y</v>
          </cell>
          <cell r="NJN1" t="str">
            <v>y</v>
          </cell>
          <cell r="NJO1" t="str">
            <v>y</v>
          </cell>
          <cell r="NJP1" t="str">
            <v>y</v>
          </cell>
          <cell r="NJQ1" t="str">
            <v>y</v>
          </cell>
          <cell r="NJR1" t="str">
            <v>y</v>
          </cell>
          <cell r="NJS1" t="str">
            <v>y</v>
          </cell>
          <cell r="NJT1" t="str">
            <v>y</v>
          </cell>
          <cell r="NJU1" t="str">
            <v>y</v>
          </cell>
          <cell r="NJV1" t="str">
            <v>y</v>
          </cell>
          <cell r="NJW1" t="str">
            <v>y</v>
          </cell>
          <cell r="NJX1" t="str">
            <v>y</v>
          </cell>
          <cell r="NJY1" t="str">
            <v>y</v>
          </cell>
          <cell r="NJZ1" t="str">
            <v>y</v>
          </cell>
          <cell r="NKA1" t="str">
            <v>y</v>
          </cell>
          <cell r="NKB1" t="str">
            <v>y</v>
          </cell>
          <cell r="NKC1" t="str">
            <v>y</v>
          </cell>
          <cell r="NKD1" t="str">
            <v>y</v>
          </cell>
          <cell r="NKE1" t="str">
            <v>y</v>
          </cell>
          <cell r="NKF1" t="str">
            <v>y</v>
          </cell>
          <cell r="NKG1" t="str">
            <v>y</v>
          </cell>
          <cell r="NKH1" t="str">
            <v>y</v>
          </cell>
          <cell r="NKI1" t="str">
            <v>y</v>
          </cell>
          <cell r="NKJ1" t="str">
            <v>y</v>
          </cell>
          <cell r="NKK1" t="str">
            <v>y</v>
          </cell>
          <cell r="NKL1" t="str">
            <v>y</v>
          </cell>
          <cell r="NKM1" t="str">
            <v>y</v>
          </cell>
          <cell r="NKN1" t="str">
            <v>y</v>
          </cell>
          <cell r="NKO1" t="str">
            <v>y</v>
          </cell>
          <cell r="NKP1" t="str">
            <v>y</v>
          </cell>
          <cell r="NKQ1" t="str">
            <v>y</v>
          </cell>
          <cell r="NKR1" t="str">
            <v>y</v>
          </cell>
          <cell r="NKS1" t="str">
            <v>y</v>
          </cell>
          <cell r="NKT1" t="str">
            <v>y</v>
          </cell>
          <cell r="NKU1" t="str">
            <v>y</v>
          </cell>
          <cell r="NKV1" t="str">
            <v>y</v>
          </cell>
          <cell r="NKW1" t="str">
            <v>y</v>
          </cell>
          <cell r="NKX1" t="str">
            <v>y</v>
          </cell>
          <cell r="NKY1" t="str">
            <v>y</v>
          </cell>
          <cell r="NKZ1" t="str">
            <v>y</v>
          </cell>
          <cell r="NLA1" t="str">
            <v>y</v>
          </cell>
          <cell r="NLB1" t="str">
            <v>y</v>
          </cell>
          <cell r="NLC1" t="str">
            <v>y</v>
          </cell>
          <cell r="NLD1" t="str">
            <v>y</v>
          </cell>
          <cell r="NLE1" t="str">
            <v>y</v>
          </cell>
          <cell r="NLF1" t="str">
            <v>y</v>
          </cell>
          <cell r="NLG1" t="str">
            <v>y</v>
          </cell>
          <cell r="NLH1" t="str">
            <v>y</v>
          </cell>
          <cell r="NLI1" t="str">
            <v>y</v>
          </cell>
          <cell r="NLJ1" t="str">
            <v>y</v>
          </cell>
          <cell r="NLK1" t="str">
            <v>y</v>
          </cell>
          <cell r="NLL1" t="str">
            <v>y</v>
          </cell>
          <cell r="NLM1" t="str">
            <v>y</v>
          </cell>
          <cell r="NLN1" t="str">
            <v>y</v>
          </cell>
          <cell r="NLO1" t="str">
            <v>y</v>
          </cell>
          <cell r="NLP1" t="str">
            <v>y</v>
          </cell>
          <cell r="NLQ1" t="str">
            <v>y</v>
          </cell>
          <cell r="NLR1" t="str">
            <v>y</v>
          </cell>
          <cell r="NLS1" t="str">
            <v>y</v>
          </cell>
          <cell r="NLT1" t="str">
            <v>y</v>
          </cell>
          <cell r="NLU1" t="str">
            <v>y</v>
          </cell>
          <cell r="NLV1" t="str">
            <v>y</v>
          </cell>
          <cell r="NLW1" t="str">
            <v>y</v>
          </cell>
          <cell r="NLX1" t="str">
            <v>y</v>
          </cell>
          <cell r="NLY1" t="str">
            <v>y</v>
          </cell>
          <cell r="NLZ1" t="str">
            <v>y</v>
          </cell>
          <cell r="NMA1" t="str">
            <v>y</v>
          </cell>
          <cell r="NMB1" t="str">
            <v>y</v>
          </cell>
          <cell r="NMC1" t="str">
            <v>y</v>
          </cell>
          <cell r="NMD1" t="str">
            <v>y</v>
          </cell>
          <cell r="NME1" t="str">
            <v>y</v>
          </cell>
          <cell r="NMF1" t="str">
            <v>y</v>
          </cell>
          <cell r="NMG1" t="str">
            <v>y</v>
          </cell>
          <cell r="NMH1" t="str">
            <v>y</v>
          </cell>
          <cell r="NMI1" t="str">
            <v>y</v>
          </cell>
          <cell r="NMJ1" t="str">
            <v>y</v>
          </cell>
          <cell r="NMK1" t="str">
            <v>y</v>
          </cell>
          <cell r="NML1" t="str">
            <v>y</v>
          </cell>
          <cell r="NMM1" t="str">
            <v>y</v>
          </cell>
          <cell r="NMN1" t="str">
            <v>y</v>
          </cell>
          <cell r="NMO1" t="str">
            <v>y</v>
          </cell>
          <cell r="NMP1" t="str">
            <v>y</v>
          </cell>
          <cell r="NMQ1" t="str">
            <v>y</v>
          </cell>
          <cell r="NMR1" t="str">
            <v>y</v>
          </cell>
          <cell r="NMS1" t="str">
            <v>y</v>
          </cell>
          <cell r="NMT1" t="str">
            <v>y</v>
          </cell>
          <cell r="NMU1" t="str">
            <v>y</v>
          </cell>
          <cell r="NMV1" t="str">
            <v>y</v>
          </cell>
          <cell r="NMW1" t="str">
            <v>y</v>
          </cell>
          <cell r="NMX1" t="str">
            <v>y</v>
          </cell>
          <cell r="NMY1" t="str">
            <v>y</v>
          </cell>
          <cell r="NMZ1" t="str">
            <v>y</v>
          </cell>
          <cell r="NNA1" t="str">
            <v>y</v>
          </cell>
          <cell r="NNB1" t="str">
            <v>y</v>
          </cell>
          <cell r="NNC1" t="str">
            <v>y</v>
          </cell>
          <cell r="NND1" t="str">
            <v>y</v>
          </cell>
          <cell r="NNE1" t="str">
            <v>y</v>
          </cell>
          <cell r="NNF1" t="str">
            <v>y</v>
          </cell>
          <cell r="NNG1" t="str">
            <v>y</v>
          </cell>
          <cell r="NNH1" t="str">
            <v>y</v>
          </cell>
          <cell r="NNI1" t="str">
            <v>y</v>
          </cell>
          <cell r="NNJ1" t="str">
            <v>y</v>
          </cell>
          <cell r="NNK1" t="str">
            <v>y</v>
          </cell>
          <cell r="NNL1" t="str">
            <v>y</v>
          </cell>
          <cell r="NNM1" t="str">
            <v>y</v>
          </cell>
          <cell r="NNN1" t="str">
            <v>y</v>
          </cell>
          <cell r="NNO1" t="str">
            <v>y</v>
          </cell>
          <cell r="NNP1" t="str">
            <v>y</v>
          </cell>
          <cell r="NNQ1" t="str">
            <v>y</v>
          </cell>
          <cell r="NNR1" t="str">
            <v>y</v>
          </cell>
          <cell r="NNS1" t="str">
            <v>y</v>
          </cell>
          <cell r="NNT1" t="str">
            <v>y</v>
          </cell>
          <cell r="NNU1" t="str">
            <v>y</v>
          </cell>
          <cell r="NNV1" t="str">
            <v>y</v>
          </cell>
          <cell r="NNW1" t="str">
            <v>y</v>
          </cell>
          <cell r="NNX1" t="str">
            <v>y</v>
          </cell>
          <cell r="NNY1" t="str">
            <v>y</v>
          </cell>
          <cell r="NNZ1" t="str">
            <v>y</v>
          </cell>
          <cell r="NOA1" t="str">
            <v>y</v>
          </cell>
          <cell r="NOB1" t="str">
            <v>y</v>
          </cell>
          <cell r="NOC1" t="str">
            <v>y</v>
          </cell>
          <cell r="NOD1" t="str">
            <v>y</v>
          </cell>
          <cell r="NOE1" t="str">
            <v>y</v>
          </cell>
          <cell r="NOF1" t="str">
            <v>y</v>
          </cell>
          <cell r="NOG1" t="str">
            <v>y</v>
          </cell>
          <cell r="NOH1" t="str">
            <v>y</v>
          </cell>
          <cell r="NOI1" t="str">
            <v>y</v>
          </cell>
          <cell r="NOJ1" t="str">
            <v>y</v>
          </cell>
          <cell r="NOK1" t="str">
            <v>y</v>
          </cell>
          <cell r="NOL1" t="str">
            <v>y</v>
          </cell>
          <cell r="NOM1" t="str">
            <v>y</v>
          </cell>
          <cell r="NON1" t="str">
            <v>y</v>
          </cell>
          <cell r="NOO1" t="str">
            <v>y</v>
          </cell>
          <cell r="NOP1" t="str">
            <v>y</v>
          </cell>
          <cell r="NOQ1" t="str">
            <v>y</v>
          </cell>
          <cell r="NOR1" t="str">
            <v>y</v>
          </cell>
          <cell r="NOS1" t="str">
            <v>y</v>
          </cell>
          <cell r="NOT1" t="str">
            <v>y</v>
          </cell>
          <cell r="NOU1" t="str">
            <v>y</v>
          </cell>
          <cell r="NOV1" t="str">
            <v>y</v>
          </cell>
          <cell r="NOW1" t="str">
            <v>y</v>
          </cell>
          <cell r="NOX1" t="str">
            <v>y</v>
          </cell>
          <cell r="NOY1" t="str">
            <v>y</v>
          </cell>
          <cell r="NOZ1" t="str">
            <v>y</v>
          </cell>
          <cell r="NPA1" t="str">
            <v>y</v>
          </cell>
          <cell r="NPB1" t="str">
            <v>y</v>
          </cell>
          <cell r="NPC1" t="str">
            <v>y</v>
          </cell>
          <cell r="NPD1" t="str">
            <v>y</v>
          </cell>
          <cell r="NPE1" t="str">
            <v>y</v>
          </cell>
          <cell r="NPF1" t="str">
            <v>y</v>
          </cell>
          <cell r="NPG1" t="str">
            <v>y</v>
          </cell>
          <cell r="NPH1" t="str">
            <v>y</v>
          </cell>
          <cell r="NPI1" t="str">
            <v>y</v>
          </cell>
          <cell r="NPJ1" t="str">
            <v>y</v>
          </cell>
          <cell r="NPK1" t="str">
            <v>y</v>
          </cell>
          <cell r="NPL1" t="str">
            <v>y</v>
          </cell>
          <cell r="NPM1" t="str">
            <v>y</v>
          </cell>
          <cell r="NPN1" t="str">
            <v>y</v>
          </cell>
          <cell r="NPO1" t="str">
            <v>y</v>
          </cell>
          <cell r="NPP1" t="str">
            <v>y</v>
          </cell>
          <cell r="NPQ1" t="str">
            <v>y</v>
          </cell>
          <cell r="NPR1" t="str">
            <v>y</v>
          </cell>
          <cell r="NPS1" t="str">
            <v>y</v>
          </cell>
          <cell r="NPT1" t="str">
            <v>y</v>
          </cell>
          <cell r="NPU1" t="str">
            <v>y</v>
          </cell>
          <cell r="NPV1" t="str">
            <v>y</v>
          </cell>
          <cell r="NPW1" t="str">
            <v>y</v>
          </cell>
          <cell r="NPX1" t="str">
            <v>y</v>
          </cell>
          <cell r="NPY1" t="str">
            <v>y</v>
          </cell>
          <cell r="NPZ1" t="str">
            <v>y</v>
          </cell>
          <cell r="NQA1" t="str">
            <v>y</v>
          </cell>
          <cell r="NQB1" t="str">
            <v>y</v>
          </cell>
          <cell r="NQC1" t="str">
            <v>y</v>
          </cell>
          <cell r="NQD1" t="str">
            <v>y</v>
          </cell>
          <cell r="NQE1" t="str">
            <v>y</v>
          </cell>
          <cell r="NQF1" t="str">
            <v>y</v>
          </cell>
          <cell r="NQG1" t="str">
            <v>y</v>
          </cell>
          <cell r="NQH1" t="str">
            <v>y</v>
          </cell>
          <cell r="NQI1" t="str">
            <v>y</v>
          </cell>
          <cell r="NQJ1" t="str">
            <v>y</v>
          </cell>
          <cell r="NQK1" t="str">
            <v>y</v>
          </cell>
          <cell r="NQL1" t="str">
            <v>y</v>
          </cell>
          <cell r="NQM1" t="str">
            <v>y</v>
          </cell>
          <cell r="NQN1" t="str">
            <v>y</v>
          </cell>
          <cell r="NQO1" t="str">
            <v>y</v>
          </cell>
          <cell r="NQP1" t="str">
            <v>y</v>
          </cell>
          <cell r="NQQ1" t="str">
            <v>y</v>
          </cell>
          <cell r="NQR1" t="str">
            <v>y</v>
          </cell>
          <cell r="NQS1" t="str">
            <v>y</v>
          </cell>
          <cell r="NQT1" t="str">
            <v>y</v>
          </cell>
          <cell r="NQU1" t="str">
            <v>y</v>
          </cell>
          <cell r="NQV1" t="str">
            <v>y</v>
          </cell>
          <cell r="NQW1" t="str">
            <v>y</v>
          </cell>
          <cell r="NQX1" t="str">
            <v>y</v>
          </cell>
          <cell r="NQY1" t="str">
            <v>y</v>
          </cell>
          <cell r="NQZ1" t="str">
            <v>y</v>
          </cell>
          <cell r="NRA1" t="str">
            <v>y</v>
          </cell>
          <cell r="NRB1" t="str">
            <v>y</v>
          </cell>
          <cell r="NRC1" t="str">
            <v>y</v>
          </cell>
          <cell r="NRD1" t="str">
            <v>y</v>
          </cell>
          <cell r="NRE1" t="str">
            <v>y</v>
          </cell>
          <cell r="NRF1" t="str">
            <v>y</v>
          </cell>
          <cell r="NRG1" t="str">
            <v>y</v>
          </cell>
          <cell r="NRH1" t="str">
            <v>y</v>
          </cell>
          <cell r="NRI1" t="str">
            <v>y</v>
          </cell>
          <cell r="NRJ1" t="str">
            <v>y</v>
          </cell>
          <cell r="NRK1" t="str">
            <v>y</v>
          </cell>
          <cell r="NRL1" t="str">
            <v>y</v>
          </cell>
          <cell r="NRM1" t="str">
            <v>y</v>
          </cell>
          <cell r="NRN1" t="str">
            <v>y</v>
          </cell>
          <cell r="NRO1" t="str">
            <v>y</v>
          </cell>
          <cell r="NRP1" t="str">
            <v>y</v>
          </cell>
          <cell r="NRQ1" t="str">
            <v>y</v>
          </cell>
          <cell r="NRR1" t="str">
            <v>y</v>
          </cell>
          <cell r="NRS1" t="str">
            <v>y</v>
          </cell>
          <cell r="NRT1" t="str">
            <v>y</v>
          </cell>
          <cell r="NRU1" t="str">
            <v>y</v>
          </cell>
          <cell r="NRV1" t="str">
            <v>y</v>
          </cell>
          <cell r="NRW1" t="str">
            <v>y</v>
          </cell>
          <cell r="NRX1" t="str">
            <v>y</v>
          </cell>
          <cell r="NRY1" t="str">
            <v>y</v>
          </cell>
          <cell r="NRZ1" t="str">
            <v>y</v>
          </cell>
          <cell r="NSA1" t="str">
            <v>y</v>
          </cell>
          <cell r="NSB1" t="str">
            <v>y</v>
          </cell>
          <cell r="NSC1" t="str">
            <v>y</v>
          </cell>
          <cell r="NSD1" t="str">
            <v>y</v>
          </cell>
          <cell r="NSE1" t="str">
            <v>y</v>
          </cell>
          <cell r="NSF1" t="str">
            <v>y</v>
          </cell>
          <cell r="NSG1" t="str">
            <v>y</v>
          </cell>
          <cell r="NSH1" t="str">
            <v>y</v>
          </cell>
          <cell r="NSI1" t="str">
            <v>y</v>
          </cell>
          <cell r="NSJ1" t="str">
            <v>y</v>
          </cell>
          <cell r="NSK1" t="str">
            <v>y</v>
          </cell>
          <cell r="NSL1" t="str">
            <v>y</v>
          </cell>
          <cell r="NSM1" t="str">
            <v>y</v>
          </cell>
          <cell r="NSN1" t="str">
            <v>y</v>
          </cell>
          <cell r="NSO1" t="str">
            <v>y</v>
          </cell>
          <cell r="NSP1" t="str">
            <v>y</v>
          </cell>
          <cell r="NSQ1" t="str">
            <v>y</v>
          </cell>
          <cell r="NSR1" t="str">
            <v>y</v>
          </cell>
          <cell r="NSS1" t="str">
            <v>y</v>
          </cell>
          <cell r="NST1" t="str">
            <v>y</v>
          </cell>
          <cell r="NSU1" t="str">
            <v>y</v>
          </cell>
          <cell r="NSV1" t="str">
            <v>y</v>
          </cell>
          <cell r="NSW1" t="str">
            <v>y</v>
          </cell>
          <cell r="NSX1" t="str">
            <v>y</v>
          </cell>
          <cell r="NSY1" t="str">
            <v>y</v>
          </cell>
          <cell r="NSZ1" t="str">
            <v>y</v>
          </cell>
          <cell r="NTA1" t="str">
            <v>y</v>
          </cell>
          <cell r="NTB1" t="str">
            <v>y</v>
          </cell>
          <cell r="NTC1" t="str">
            <v>y</v>
          </cell>
          <cell r="NTD1" t="str">
            <v>y</v>
          </cell>
          <cell r="NTE1" t="str">
            <v>y</v>
          </cell>
          <cell r="NTF1" t="str">
            <v>y</v>
          </cell>
          <cell r="NTG1" t="str">
            <v>y</v>
          </cell>
          <cell r="NTH1" t="str">
            <v>y</v>
          </cell>
          <cell r="NTI1" t="str">
            <v>y</v>
          </cell>
          <cell r="NTJ1" t="str">
            <v>y</v>
          </cell>
          <cell r="NTK1" t="str">
            <v>y</v>
          </cell>
          <cell r="NTL1" t="str">
            <v>y</v>
          </cell>
          <cell r="NTM1" t="str">
            <v>y</v>
          </cell>
          <cell r="NTN1" t="str">
            <v>y</v>
          </cell>
          <cell r="NTO1" t="str">
            <v>y</v>
          </cell>
          <cell r="NTP1" t="str">
            <v>y</v>
          </cell>
          <cell r="NTQ1" t="str">
            <v>y</v>
          </cell>
          <cell r="NTR1" t="str">
            <v>y</v>
          </cell>
          <cell r="NTS1" t="str">
            <v>y</v>
          </cell>
          <cell r="NTT1" t="str">
            <v>y</v>
          </cell>
          <cell r="NTU1" t="str">
            <v>y</v>
          </cell>
          <cell r="NTV1" t="str">
            <v>y</v>
          </cell>
          <cell r="NTW1" t="str">
            <v>y</v>
          </cell>
          <cell r="NTX1" t="str">
            <v>y</v>
          </cell>
          <cell r="NTY1" t="str">
            <v>y</v>
          </cell>
          <cell r="NTZ1" t="str">
            <v>y</v>
          </cell>
          <cell r="NUA1" t="str">
            <v>y</v>
          </cell>
          <cell r="NUB1" t="str">
            <v>y</v>
          </cell>
          <cell r="NUC1" t="str">
            <v>y</v>
          </cell>
          <cell r="NUD1" t="str">
            <v>y</v>
          </cell>
          <cell r="NUE1" t="str">
            <v>y</v>
          </cell>
          <cell r="NUF1" t="str">
            <v>y</v>
          </cell>
          <cell r="NUG1" t="str">
            <v>y</v>
          </cell>
          <cell r="NUH1" t="str">
            <v>y</v>
          </cell>
          <cell r="NUI1" t="str">
            <v>y</v>
          </cell>
          <cell r="NUJ1" t="str">
            <v>y</v>
          </cell>
          <cell r="NUK1" t="str">
            <v>y</v>
          </cell>
          <cell r="NUL1" t="str">
            <v>y</v>
          </cell>
          <cell r="NUM1" t="str">
            <v>y</v>
          </cell>
          <cell r="NUN1" t="str">
            <v>y</v>
          </cell>
          <cell r="NUO1" t="str">
            <v>y</v>
          </cell>
          <cell r="NUP1" t="str">
            <v>y</v>
          </cell>
          <cell r="NUQ1" t="str">
            <v>y</v>
          </cell>
          <cell r="NUR1" t="str">
            <v>y</v>
          </cell>
          <cell r="NUS1" t="str">
            <v>y</v>
          </cell>
          <cell r="NUT1" t="str">
            <v>y</v>
          </cell>
          <cell r="NUU1" t="str">
            <v>y</v>
          </cell>
          <cell r="NUV1" t="str">
            <v>y</v>
          </cell>
          <cell r="NUW1" t="str">
            <v>y</v>
          </cell>
          <cell r="NUX1" t="str">
            <v>y</v>
          </cell>
          <cell r="NUY1" t="str">
            <v>y</v>
          </cell>
          <cell r="NUZ1" t="str">
            <v>y</v>
          </cell>
          <cell r="NVA1" t="str">
            <v>y</v>
          </cell>
          <cell r="NVB1" t="str">
            <v>y</v>
          </cell>
          <cell r="NVC1" t="str">
            <v>y</v>
          </cell>
          <cell r="NVD1" t="str">
            <v>y</v>
          </cell>
          <cell r="NVE1" t="str">
            <v>y</v>
          </cell>
          <cell r="NVF1" t="str">
            <v>y</v>
          </cell>
          <cell r="NVG1" t="str">
            <v>y</v>
          </cell>
          <cell r="NVH1" t="str">
            <v>y</v>
          </cell>
          <cell r="NVI1" t="str">
            <v>y</v>
          </cell>
          <cell r="NVJ1" t="str">
            <v>y</v>
          </cell>
          <cell r="NVK1" t="str">
            <v>y</v>
          </cell>
          <cell r="NVL1" t="str">
            <v>y</v>
          </cell>
          <cell r="NVM1" t="str">
            <v>y</v>
          </cell>
          <cell r="NVN1" t="str">
            <v>y</v>
          </cell>
          <cell r="NVO1" t="str">
            <v>y</v>
          </cell>
          <cell r="NVP1" t="str">
            <v>y</v>
          </cell>
          <cell r="NVQ1" t="str">
            <v>y</v>
          </cell>
          <cell r="NVR1" t="str">
            <v>y</v>
          </cell>
          <cell r="NVS1" t="str">
            <v>y</v>
          </cell>
          <cell r="NVT1" t="str">
            <v>y</v>
          </cell>
          <cell r="NVU1" t="str">
            <v>y</v>
          </cell>
          <cell r="NVV1" t="str">
            <v>y</v>
          </cell>
          <cell r="NVW1" t="str">
            <v>y</v>
          </cell>
          <cell r="NVX1" t="str">
            <v>y</v>
          </cell>
          <cell r="NVY1" t="str">
            <v>y</v>
          </cell>
          <cell r="NVZ1" t="str">
            <v>y</v>
          </cell>
          <cell r="NWA1" t="str">
            <v>y</v>
          </cell>
          <cell r="NWB1" t="str">
            <v>y</v>
          </cell>
          <cell r="NWC1" t="str">
            <v>y</v>
          </cell>
          <cell r="NWD1" t="str">
            <v>y</v>
          </cell>
          <cell r="NWE1" t="str">
            <v>y</v>
          </cell>
          <cell r="NWF1" t="str">
            <v>y</v>
          </cell>
          <cell r="NWG1" t="str">
            <v>y</v>
          </cell>
          <cell r="NWH1" t="str">
            <v>y</v>
          </cell>
          <cell r="NWI1" t="str">
            <v>y</v>
          </cell>
          <cell r="NWJ1" t="str">
            <v>y</v>
          </cell>
          <cell r="NWK1" t="str">
            <v>y</v>
          </cell>
          <cell r="NWL1" t="str">
            <v>y</v>
          </cell>
          <cell r="NWM1" t="str">
            <v>y</v>
          </cell>
          <cell r="NWN1" t="str">
            <v>y</v>
          </cell>
          <cell r="NWO1" t="str">
            <v>y</v>
          </cell>
          <cell r="NWP1" t="str">
            <v>y</v>
          </cell>
          <cell r="NWQ1" t="str">
            <v>y</v>
          </cell>
          <cell r="NWR1" t="str">
            <v>y</v>
          </cell>
          <cell r="NWS1" t="str">
            <v>y</v>
          </cell>
          <cell r="NWT1" t="str">
            <v>y</v>
          </cell>
          <cell r="NWU1" t="str">
            <v>y</v>
          </cell>
          <cell r="NWV1" t="str">
            <v>y</v>
          </cell>
          <cell r="NWW1" t="str">
            <v>y</v>
          </cell>
          <cell r="NWX1" t="str">
            <v>y</v>
          </cell>
          <cell r="NWY1" t="str">
            <v>y</v>
          </cell>
          <cell r="NWZ1" t="str">
            <v>y</v>
          </cell>
          <cell r="NXA1" t="str">
            <v>y</v>
          </cell>
          <cell r="NXB1" t="str">
            <v>y</v>
          </cell>
          <cell r="NXC1" t="str">
            <v>y</v>
          </cell>
          <cell r="NXD1" t="str">
            <v>y</v>
          </cell>
          <cell r="NXE1" t="str">
            <v>y</v>
          </cell>
          <cell r="NXF1" t="str">
            <v>y</v>
          </cell>
          <cell r="NXG1" t="str">
            <v>y</v>
          </cell>
          <cell r="NXH1" t="str">
            <v>y</v>
          </cell>
          <cell r="NXI1" t="str">
            <v>y</v>
          </cell>
          <cell r="NXJ1" t="str">
            <v>y</v>
          </cell>
          <cell r="NXK1" t="str">
            <v>y</v>
          </cell>
          <cell r="NXL1" t="str">
            <v>y</v>
          </cell>
          <cell r="NXM1" t="str">
            <v>y</v>
          </cell>
          <cell r="NXN1" t="str">
            <v>y</v>
          </cell>
          <cell r="NXO1" t="str">
            <v>y</v>
          </cell>
          <cell r="NXP1" t="str">
            <v>y</v>
          </cell>
          <cell r="NXQ1" t="str">
            <v>y</v>
          </cell>
          <cell r="NXR1" t="str">
            <v>y</v>
          </cell>
          <cell r="NXS1" t="str">
            <v>y</v>
          </cell>
          <cell r="NXT1" t="str">
            <v>y</v>
          </cell>
          <cell r="NXU1" t="str">
            <v>y</v>
          </cell>
          <cell r="NXV1" t="str">
            <v>y</v>
          </cell>
          <cell r="NXW1" t="str">
            <v>y</v>
          </cell>
          <cell r="NXX1" t="str">
            <v>y</v>
          </cell>
          <cell r="NXY1" t="str">
            <v>y</v>
          </cell>
          <cell r="NXZ1" t="str">
            <v>y</v>
          </cell>
          <cell r="NYA1" t="str">
            <v>y</v>
          </cell>
          <cell r="NYB1" t="str">
            <v>y</v>
          </cell>
          <cell r="NYC1" t="str">
            <v>y</v>
          </cell>
          <cell r="NYD1" t="str">
            <v>y</v>
          </cell>
          <cell r="NYE1" t="str">
            <v>y</v>
          </cell>
          <cell r="NYF1" t="str">
            <v>y</v>
          </cell>
          <cell r="NYG1" t="str">
            <v>y</v>
          </cell>
          <cell r="NYH1" t="str">
            <v>y</v>
          </cell>
          <cell r="NYI1" t="str">
            <v>y</v>
          </cell>
          <cell r="NYJ1" t="str">
            <v>y</v>
          </cell>
          <cell r="NYK1" t="str">
            <v>y</v>
          </cell>
          <cell r="NYL1" t="str">
            <v>y</v>
          </cell>
          <cell r="NYM1" t="str">
            <v>y</v>
          </cell>
          <cell r="NYN1" t="str">
            <v>y</v>
          </cell>
          <cell r="NYO1" t="str">
            <v>y</v>
          </cell>
          <cell r="NYP1" t="str">
            <v>y</v>
          </cell>
          <cell r="NYQ1" t="str">
            <v>y</v>
          </cell>
          <cell r="NYR1" t="str">
            <v>y</v>
          </cell>
          <cell r="NYS1" t="str">
            <v>y</v>
          </cell>
          <cell r="NYT1" t="str">
            <v>y</v>
          </cell>
          <cell r="NYU1" t="str">
            <v>y</v>
          </cell>
          <cell r="NYV1" t="str">
            <v>y</v>
          </cell>
          <cell r="NYW1" t="str">
            <v>y</v>
          </cell>
          <cell r="NYX1" t="str">
            <v>y</v>
          </cell>
          <cell r="NYY1" t="str">
            <v>y</v>
          </cell>
          <cell r="NYZ1" t="str">
            <v>y</v>
          </cell>
          <cell r="NZA1" t="str">
            <v>y</v>
          </cell>
          <cell r="NZB1" t="str">
            <v>y</v>
          </cell>
          <cell r="NZC1" t="str">
            <v>y</v>
          </cell>
          <cell r="NZD1" t="str">
            <v>y</v>
          </cell>
          <cell r="NZE1" t="str">
            <v>y</v>
          </cell>
          <cell r="NZF1" t="str">
            <v>y</v>
          </cell>
          <cell r="NZG1" t="str">
            <v>y</v>
          </cell>
          <cell r="NZH1" t="str">
            <v>y</v>
          </cell>
          <cell r="NZI1" t="str">
            <v>y</v>
          </cell>
          <cell r="NZJ1" t="str">
            <v>y</v>
          </cell>
          <cell r="NZK1" t="str">
            <v>y</v>
          </cell>
          <cell r="NZL1" t="str">
            <v>y</v>
          </cell>
          <cell r="NZM1" t="str">
            <v>y</v>
          </cell>
          <cell r="NZN1" t="str">
            <v>y</v>
          </cell>
          <cell r="NZO1" t="str">
            <v>y</v>
          </cell>
          <cell r="NZP1" t="str">
            <v>y</v>
          </cell>
          <cell r="NZQ1" t="str">
            <v>y</v>
          </cell>
          <cell r="NZR1" t="str">
            <v>y</v>
          </cell>
          <cell r="NZS1" t="str">
            <v>y</v>
          </cell>
          <cell r="NZT1" t="str">
            <v>y</v>
          </cell>
          <cell r="NZU1" t="str">
            <v>y</v>
          </cell>
          <cell r="NZV1" t="str">
            <v>y</v>
          </cell>
          <cell r="NZW1" t="str">
            <v>y</v>
          </cell>
          <cell r="NZX1" t="str">
            <v>y</v>
          </cell>
          <cell r="NZY1" t="str">
            <v>y</v>
          </cell>
          <cell r="NZZ1" t="str">
            <v>y</v>
          </cell>
          <cell r="OAA1" t="str">
            <v>y</v>
          </cell>
          <cell r="OAB1" t="str">
            <v>y</v>
          </cell>
          <cell r="OAC1" t="str">
            <v>y</v>
          </cell>
          <cell r="OAD1" t="str">
            <v>y</v>
          </cell>
          <cell r="OAE1" t="str">
            <v>y</v>
          </cell>
          <cell r="OAF1" t="str">
            <v>y</v>
          </cell>
          <cell r="OAG1" t="str">
            <v>y</v>
          </cell>
          <cell r="OAH1" t="str">
            <v>y</v>
          </cell>
          <cell r="OAI1" t="str">
            <v>y</v>
          </cell>
          <cell r="OAJ1" t="str">
            <v>y</v>
          </cell>
          <cell r="OAK1" t="str">
            <v>y</v>
          </cell>
          <cell r="OAL1" t="str">
            <v>y</v>
          </cell>
          <cell r="OAM1" t="str">
            <v>y</v>
          </cell>
          <cell r="OAN1" t="str">
            <v>y</v>
          </cell>
          <cell r="OAO1" t="str">
            <v>y</v>
          </cell>
          <cell r="OAP1" t="str">
            <v>y</v>
          </cell>
          <cell r="OAQ1" t="str">
            <v>y</v>
          </cell>
          <cell r="OAR1" t="str">
            <v>y</v>
          </cell>
          <cell r="OAS1" t="str">
            <v>y</v>
          </cell>
          <cell r="OAT1" t="str">
            <v>y</v>
          </cell>
          <cell r="OAU1" t="str">
            <v>y</v>
          </cell>
          <cell r="OAV1" t="str">
            <v>y</v>
          </cell>
          <cell r="OAW1" t="str">
            <v>y</v>
          </cell>
          <cell r="OAX1" t="str">
            <v>y</v>
          </cell>
          <cell r="OAY1" t="str">
            <v>y</v>
          </cell>
          <cell r="OAZ1" t="str">
            <v>y</v>
          </cell>
          <cell r="OBA1" t="str">
            <v>y</v>
          </cell>
          <cell r="OBB1" t="str">
            <v>y</v>
          </cell>
          <cell r="OBC1" t="str">
            <v>y</v>
          </cell>
          <cell r="OBD1" t="str">
            <v>y</v>
          </cell>
          <cell r="OBE1" t="str">
            <v>y</v>
          </cell>
          <cell r="OBF1" t="str">
            <v>y</v>
          </cell>
          <cell r="OBG1" t="str">
            <v>y</v>
          </cell>
          <cell r="OBH1" t="str">
            <v>y</v>
          </cell>
          <cell r="OBI1" t="str">
            <v>y</v>
          </cell>
          <cell r="OBJ1" t="str">
            <v>y</v>
          </cell>
          <cell r="OBK1" t="str">
            <v>y</v>
          </cell>
          <cell r="OBL1" t="str">
            <v>y</v>
          </cell>
          <cell r="OBM1" t="str">
            <v>y</v>
          </cell>
          <cell r="OBN1" t="str">
            <v>y</v>
          </cell>
          <cell r="OBO1" t="str">
            <v>y</v>
          </cell>
          <cell r="OBP1" t="str">
            <v>y</v>
          </cell>
          <cell r="OBQ1" t="str">
            <v>y</v>
          </cell>
          <cell r="OBR1" t="str">
            <v>y</v>
          </cell>
          <cell r="OBS1" t="str">
            <v>y</v>
          </cell>
          <cell r="OBT1" t="str">
            <v>y</v>
          </cell>
          <cell r="OBU1" t="str">
            <v>y</v>
          </cell>
          <cell r="OBV1" t="str">
            <v>y</v>
          </cell>
          <cell r="OBW1" t="str">
            <v>y</v>
          </cell>
          <cell r="OBX1" t="str">
            <v>y</v>
          </cell>
          <cell r="OBY1" t="str">
            <v>y</v>
          </cell>
          <cell r="OBZ1" t="str">
            <v>y</v>
          </cell>
          <cell r="OCA1" t="str">
            <v>y</v>
          </cell>
          <cell r="OCB1" t="str">
            <v>y</v>
          </cell>
          <cell r="OCC1" t="str">
            <v>y</v>
          </cell>
          <cell r="OCD1" t="str">
            <v>y</v>
          </cell>
          <cell r="OCE1" t="str">
            <v>y</v>
          </cell>
          <cell r="OCF1" t="str">
            <v>y</v>
          </cell>
          <cell r="OCG1" t="str">
            <v>y</v>
          </cell>
          <cell r="OCH1" t="str">
            <v>y</v>
          </cell>
          <cell r="OCI1" t="str">
            <v>y</v>
          </cell>
          <cell r="OCJ1" t="str">
            <v>y</v>
          </cell>
          <cell r="OCK1" t="str">
            <v>y</v>
          </cell>
          <cell r="OCL1" t="str">
            <v>y</v>
          </cell>
          <cell r="OCM1" t="str">
            <v>y</v>
          </cell>
          <cell r="OCN1" t="str">
            <v>y</v>
          </cell>
          <cell r="OCO1" t="str">
            <v>y</v>
          </cell>
          <cell r="OCP1" t="str">
            <v>y</v>
          </cell>
          <cell r="OCQ1" t="str">
            <v>y</v>
          </cell>
          <cell r="OCR1" t="str">
            <v>y</v>
          </cell>
          <cell r="OCS1" t="str">
            <v>y</v>
          </cell>
          <cell r="OCT1" t="str">
            <v>y</v>
          </cell>
          <cell r="OCU1" t="str">
            <v>y</v>
          </cell>
          <cell r="OCV1" t="str">
            <v>y</v>
          </cell>
          <cell r="OCW1" t="str">
            <v>y</v>
          </cell>
          <cell r="OCX1" t="str">
            <v>y</v>
          </cell>
          <cell r="OCY1" t="str">
            <v>y</v>
          </cell>
          <cell r="OCZ1" t="str">
            <v>y</v>
          </cell>
          <cell r="ODA1" t="str">
            <v>y</v>
          </cell>
          <cell r="ODB1" t="str">
            <v>y</v>
          </cell>
          <cell r="ODC1" t="str">
            <v>y</v>
          </cell>
          <cell r="ODD1" t="str">
            <v>y</v>
          </cell>
          <cell r="ODE1" t="str">
            <v>y</v>
          </cell>
          <cell r="ODF1" t="str">
            <v>y</v>
          </cell>
          <cell r="ODG1" t="str">
            <v>y</v>
          </cell>
          <cell r="ODH1" t="str">
            <v>y</v>
          </cell>
          <cell r="ODI1" t="str">
            <v>y</v>
          </cell>
          <cell r="ODJ1" t="str">
            <v>y</v>
          </cell>
          <cell r="ODK1" t="str">
            <v>y</v>
          </cell>
          <cell r="ODL1" t="str">
            <v>y</v>
          </cell>
          <cell r="ODM1" t="str">
            <v>y</v>
          </cell>
          <cell r="ODN1" t="str">
            <v>y</v>
          </cell>
          <cell r="ODO1" t="str">
            <v>y</v>
          </cell>
          <cell r="ODP1" t="str">
            <v>y</v>
          </cell>
          <cell r="ODQ1" t="str">
            <v>y</v>
          </cell>
          <cell r="ODR1" t="str">
            <v>y</v>
          </cell>
          <cell r="ODS1" t="str">
            <v>y</v>
          </cell>
          <cell r="ODT1" t="str">
            <v>y</v>
          </cell>
          <cell r="ODU1" t="str">
            <v>y</v>
          </cell>
          <cell r="ODV1" t="str">
            <v>y</v>
          </cell>
          <cell r="ODW1" t="str">
            <v>y</v>
          </cell>
          <cell r="ODX1" t="str">
            <v>y</v>
          </cell>
          <cell r="ODY1" t="str">
            <v>y</v>
          </cell>
          <cell r="ODZ1" t="str">
            <v>y</v>
          </cell>
          <cell r="OEA1" t="str">
            <v>y</v>
          </cell>
          <cell r="OEB1" t="str">
            <v>y</v>
          </cell>
          <cell r="OEC1" t="str">
            <v>y</v>
          </cell>
          <cell r="OED1" t="str">
            <v>y</v>
          </cell>
          <cell r="OEE1" t="str">
            <v>y</v>
          </cell>
          <cell r="OEF1" t="str">
            <v>y</v>
          </cell>
          <cell r="OEG1" t="str">
            <v>y</v>
          </cell>
          <cell r="OEH1" t="str">
            <v>y</v>
          </cell>
          <cell r="OEI1" t="str">
            <v>y</v>
          </cell>
          <cell r="OEJ1" t="str">
            <v>y</v>
          </cell>
          <cell r="OEK1" t="str">
            <v>y</v>
          </cell>
          <cell r="OEL1" t="str">
            <v>y</v>
          </cell>
          <cell r="OEM1" t="str">
            <v>y</v>
          </cell>
          <cell r="OEN1" t="str">
            <v>y</v>
          </cell>
          <cell r="OEO1" t="str">
            <v>y</v>
          </cell>
          <cell r="OEP1" t="str">
            <v>y</v>
          </cell>
          <cell r="OEQ1" t="str">
            <v>y</v>
          </cell>
          <cell r="OER1" t="str">
            <v>y</v>
          </cell>
          <cell r="OES1" t="str">
            <v>y</v>
          </cell>
          <cell r="OET1" t="str">
            <v>y</v>
          </cell>
          <cell r="OEU1" t="str">
            <v>y</v>
          </cell>
          <cell r="OEV1" t="str">
            <v>y</v>
          </cell>
          <cell r="OEW1" t="str">
            <v>y</v>
          </cell>
          <cell r="OEX1" t="str">
            <v>y</v>
          </cell>
          <cell r="OEY1" t="str">
            <v>y</v>
          </cell>
          <cell r="OEZ1" t="str">
            <v>y</v>
          </cell>
          <cell r="OFA1" t="str">
            <v>y</v>
          </cell>
          <cell r="OFB1" t="str">
            <v>y</v>
          </cell>
          <cell r="OFC1" t="str">
            <v>y</v>
          </cell>
          <cell r="OFD1" t="str">
            <v>y</v>
          </cell>
          <cell r="OFE1" t="str">
            <v>y</v>
          </cell>
          <cell r="OFF1" t="str">
            <v>y</v>
          </cell>
          <cell r="OFG1" t="str">
            <v>y</v>
          </cell>
          <cell r="OFH1" t="str">
            <v>y</v>
          </cell>
          <cell r="OFI1" t="str">
            <v>y</v>
          </cell>
          <cell r="OFJ1" t="str">
            <v>y</v>
          </cell>
          <cell r="OFK1" t="str">
            <v>y</v>
          </cell>
          <cell r="OFL1" t="str">
            <v>y</v>
          </cell>
          <cell r="OFM1" t="str">
            <v>y</v>
          </cell>
          <cell r="OFN1" t="str">
            <v>y</v>
          </cell>
          <cell r="OFO1" t="str">
            <v>y</v>
          </cell>
          <cell r="OFP1" t="str">
            <v>y</v>
          </cell>
          <cell r="OFQ1" t="str">
            <v>y</v>
          </cell>
          <cell r="OFR1" t="str">
            <v>y</v>
          </cell>
          <cell r="OFS1" t="str">
            <v>y</v>
          </cell>
          <cell r="OFT1" t="str">
            <v>y</v>
          </cell>
          <cell r="OFU1" t="str">
            <v>y</v>
          </cell>
          <cell r="OFV1" t="str">
            <v>y</v>
          </cell>
          <cell r="OFW1" t="str">
            <v>y</v>
          </cell>
          <cell r="OFX1" t="str">
            <v>y</v>
          </cell>
          <cell r="OFY1" t="str">
            <v>y</v>
          </cell>
          <cell r="OFZ1" t="str">
            <v>y</v>
          </cell>
          <cell r="OGA1" t="str">
            <v>y</v>
          </cell>
          <cell r="OGB1" t="str">
            <v>y</v>
          </cell>
          <cell r="OGC1" t="str">
            <v>y</v>
          </cell>
          <cell r="OGD1" t="str">
            <v>y</v>
          </cell>
          <cell r="OGE1" t="str">
            <v>y</v>
          </cell>
          <cell r="OGF1" t="str">
            <v>y</v>
          </cell>
          <cell r="OGG1" t="str">
            <v>y</v>
          </cell>
          <cell r="OGH1" t="str">
            <v>y</v>
          </cell>
          <cell r="OGI1" t="str">
            <v>y</v>
          </cell>
          <cell r="OGJ1" t="str">
            <v>y</v>
          </cell>
          <cell r="OGK1" t="str">
            <v>y</v>
          </cell>
          <cell r="OGL1" t="str">
            <v>y</v>
          </cell>
          <cell r="OGM1" t="str">
            <v>y</v>
          </cell>
          <cell r="OGN1" t="str">
            <v>y</v>
          </cell>
          <cell r="OGO1" t="str">
            <v>y</v>
          </cell>
          <cell r="OGP1" t="str">
            <v>y</v>
          </cell>
          <cell r="OGQ1" t="str">
            <v>y</v>
          </cell>
          <cell r="OGR1" t="str">
            <v>y</v>
          </cell>
          <cell r="OGS1" t="str">
            <v>y</v>
          </cell>
          <cell r="OGT1" t="str">
            <v>y</v>
          </cell>
          <cell r="OGU1" t="str">
            <v>y</v>
          </cell>
          <cell r="OGV1" t="str">
            <v>y</v>
          </cell>
          <cell r="OGW1" t="str">
            <v>y</v>
          </cell>
          <cell r="OGX1" t="str">
            <v>y</v>
          </cell>
          <cell r="OGY1" t="str">
            <v>y</v>
          </cell>
          <cell r="OGZ1" t="str">
            <v>y</v>
          </cell>
          <cell r="OHA1" t="str">
            <v>y</v>
          </cell>
          <cell r="OHB1" t="str">
            <v>y</v>
          </cell>
          <cell r="OHC1" t="str">
            <v>y</v>
          </cell>
          <cell r="OHD1" t="str">
            <v>y</v>
          </cell>
          <cell r="OHE1" t="str">
            <v>y</v>
          </cell>
          <cell r="OHF1" t="str">
            <v>y</v>
          </cell>
          <cell r="OHG1" t="str">
            <v>y</v>
          </cell>
          <cell r="OHH1" t="str">
            <v>y</v>
          </cell>
          <cell r="OHI1" t="str">
            <v>y</v>
          </cell>
          <cell r="OHJ1" t="str">
            <v>y</v>
          </cell>
          <cell r="OHK1" t="str">
            <v>y</v>
          </cell>
          <cell r="OHL1" t="str">
            <v>y</v>
          </cell>
          <cell r="OHM1" t="str">
            <v>y</v>
          </cell>
          <cell r="OHN1" t="str">
            <v>y</v>
          </cell>
          <cell r="OHO1" t="str">
            <v>y</v>
          </cell>
          <cell r="OHP1" t="str">
            <v>y</v>
          </cell>
          <cell r="OHQ1" t="str">
            <v>y</v>
          </cell>
          <cell r="OHR1" t="str">
            <v>y</v>
          </cell>
          <cell r="OHS1" t="str">
            <v>y</v>
          </cell>
          <cell r="OHT1" t="str">
            <v>y</v>
          </cell>
          <cell r="OHU1" t="str">
            <v>y</v>
          </cell>
          <cell r="OHV1" t="str">
            <v>y</v>
          </cell>
          <cell r="OHW1" t="str">
            <v>y</v>
          </cell>
          <cell r="OHX1" t="str">
            <v>y</v>
          </cell>
          <cell r="OHY1" t="str">
            <v>y</v>
          </cell>
          <cell r="OHZ1" t="str">
            <v>y</v>
          </cell>
          <cell r="OIA1" t="str">
            <v>y</v>
          </cell>
          <cell r="OIB1" t="str">
            <v>y</v>
          </cell>
          <cell r="OIC1" t="str">
            <v>y</v>
          </cell>
          <cell r="OID1" t="str">
            <v>y</v>
          </cell>
          <cell r="OIE1" t="str">
            <v>y</v>
          </cell>
          <cell r="OIF1" t="str">
            <v>y</v>
          </cell>
          <cell r="OIG1" t="str">
            <v>y</v>
          </cell>
          <cell r="OIH1" t="str">
            <v>y</v>
          </cell>
          <cell r="OII1" t="str">
            <v>y</v>
          </cell>
          <cell r="OIJ1" t="str">
            <v>y</v>
          </cell>
          <cell r="OIK1" t="str">
            <v>y</v>
          </cell>
          <cell r="OIL1" t="str">
            <v>y</v>
          </cell>
          <cell r="OIM1" t="str">
            <v>y</v>
          </cell>
          <cell r="OIN1" t="str">
            <v>y</v>
          </cell>
          <cell r="OIO1" t="str">
            <v>y</v>
          </cell>
          <cell r="OIP1" t="str">
            <v>y</v>
          </cell>
          <cell r="OIQ1" t="str">
            <v>y</v>
          </cell>
          <cell r="OIR1" t="str">
            <v>y</v>
          </cell>
          <cell r="OIS1" t="str">
            <v>y</v>
          </cell>
          <cell r="OIT1" t="str">
            <v>y</v>
          </cell>
          <cell r="OIU1" t="str">
            <v>y</v>
          </cell>
          <cell r="OIV1" t="str">
            <v>y</v>
          </cell>
          <cell r="OIW1" t="str">
            <v>y</v>
          </cell>
          <cell r="OIX1" t="str">
            <v>y</v>
          </cell>
          <cell r="OIY1" t="str">
            <v>y</v>
          </cell>
          <cell r="OIZ1" t="str">
            <v>y</v>
          </cell>
          <cell r="OJA1" t="str">
            <v>y</v>
          </cell>
          <cell r="OJB1" t="str">
            <v>y</v>
          </cell>
          <cell r="OJC1" t="str">
            <v>y</v>
          </cell>
          <cell r="OJD1" t="str">
            <v>y</v>
          </cell>
          <cell r="OJE1" t="str">
            <v>y</v>
          </cell>
          <cell r="OJF1" t="str">
            <v>y</v>
          </cell>
          <cell r="OJG1" t="str">
            <v>y</v>
          </cell>
          <cell r="OJH1" t="str">
            <v>y</v>
          </cell>
          <cell r="OJI1" t="str">
            <v>y</v>
          </cell>
          <cell r="OJJ1" t="str">
            <v>y</v>
          </cell>
          <cell r="OJK1" t="str">
            <v>y</v>
          </cell>
          <cell r="OJL1" t="str">
            <v>y</v>
          </cell>
          <cell r="OJM1" t="str">
            <v>y</v>
          </cell>
          <cell r="OJN1" t="str">
            <v>y</v>
          </cell>
          <cell r="OJO1" t="str">
            <v>y</v>
          </cell>
          <cell r="OJP1" t="str">
            <v>y</v>
          </cell>
          <cell r="OJQ1" t="str">
            <v>y</v>
          </cell>
          <cell r="OJR1" t="str">
            <v>y</v>
          </cell>
          <cell r="OJS1" t="str">
            <v>y</v>
          </cell>
          <cell r="OJT1" t="str">
            <v>y</v>
          </cell>
          <cell r="OJU1" t="str">
            <v>y</v>
          </cell>
          <cell r="OJV1" t="str">
            <v>y</v>
          </cell>
          <cell r="OJW1" t="str">
            <v>y</v>
          </cell>
          <cell r="OJX1" t="str">
            <v>y</v>
          </cell>
          <cell r="OJY1" t="str">
            <v>y</v>
          </cell>
          <cell r="OJZ1" t="str">
            <v>y</v>
          </cell>
          <cell r="OKA1" t="str">
            <v>y</v>
          </cell>
          <cell r="OKB1" t="str">
            <v>y</v>
          </cell>
          <cell r="OKC1" t="str">
            <v>y</v>
          </cell>
          <cell r="OKD1" t="str">
            <v>y</v>
          </cell>
          <cell r="OKE1" t="str">
            <v>y</v>
          </cell>
          <cell r="OKF1" t="str">
            <v>y</v>
          </cell>
          <cell r="OKG1" t="str">
            <v>y</v>
          </cell>
          <cell r="OKH1" t="str">
            <v>y</v>
          </cell>
          <cell r="OKI1" t="str">
            <v>y</v>
          </cell>
          <cell r="OKJ1" t="str">
            <v>y</v>
          </cell>
          <cell r="OKK1" t="str">
            <v>y</v>
          </cell>
          <cell r="OKL1" t="str">
            <v>y</v>
          </cell>
          <cell r="OKM1" t="str">
            <v>y</v>
          </cell>
          <cell r="OKN1" t="str">
            <v>y</v>
          </cell>
          <cell r="OKO1" t="str">
            <v>y</v>
          </cell>
          <cell r="OKP1" t="str">
            <v>y</v>
          </cell>
          <cell r="OKQ1" t="str">
            <v>y</v>
          </cell>
          <cell r="OKR1" t="str">
            <v>y</v>
          </cell>
          <cell r="OKS1" t="str">
            <v>y</v>
          </cell>
          <cell r="OKT1" t="str">
            <v>y</v>
          </cell>
          <cell r="OKU1" t="str">
            <v>y</v>
          </cell>
          <cell r="OKV1" t="str">
            <v>y</v>
          </cell>
          <cell r="OKW1" t="str">
            <v>y</v>
          </cell>
          <cell r="OKX1" t="str">
            <v>y</v>
          </cell>
          <cell r="OKY1" t="str">
            <v>y</v>
          </cell>
          <cell r="OKZ1" t="str">
            <v>y</v>
          </cell>
          <cell r="OLA1" t="str">
            <v>y</v>
          </cell>
          <cell r="OLB1" t="str">
            <v>y</v>
          </cell>
          <cell r="OLC1" t="str">
            <v>y</v>
          </cell>
          <cell r="OLD1" t="str">
            <v>y</v>
          </cell>
          <cell r="OLE1" t="str">
            <v>y</v>
          </cell>
          <cell r="OLF1" t="str">
            <v>y</v>
          </cell>
          <cell r="OLG1" t="str">
            <v>y</v>
          </cell>
          <cell r="OLH1" t="str">
            <v>y</v>
          </cell>
          <cell r="OLI1" t="str">
            <v>y</v>
          </cell>
          <cell r="OLJ1" t="str">
            <v>y</v>
          </cell>
          <cell r="OLK1" t="str">
            <v>y</v>
          </cell>
          <cell r="OLL1" t="str">
            <v>y</v>
          </cell>
          <cell r="OLM1" t="str">
            <v>y</v>
          </cell>
          <cell r="OLN1" t="str">
            <v>y</v>
          </cell>
          <cell r="OLO1" t="str">
            <v>y</v>
          </cell>
          <cell r="OLP1" t="str">
            <v>y</v>
          </cell>
          <cell r="OLQ1" t="str">
            <v>y</v>
          </cell>
          <cell r="OLR1" t="str">
            <v>y</v>
          </cell>
          <cell r="OLS1" t="str">
            <v>y</v>
          </cell>
          <cell r="OLT1" t="str">
            <v>y</v>
          </cell>
          <cell r="OLU1" t="str">
            <v>y</v>
          </cell>
          <cell r="OLV1" t="str">
            <v>y</v>
          </cell>
          <cell r="OLW1" t="str">
            <v>y</v>
          </cell>
          <cell r="OLX1" t="str">
            <v>y</v>
          </cell>
          <cell r="OLY1" t="str">
            <v>y</v>
          </cell>
          <cell r="OLZ1" t="str">
            <v>y</v>
          </cell>
          <cell r="OMA1" t="str">
            <v>y</v>
          </cell>
          <cell r="OMB1" t="str">
            <v>y</v>
          </cell>
          <cell r="OMC1" t="str">
            <v>y</v>
          </cell>
          <cell r="OMD1" t="str">
            <v>y</v>
          </cell>
          <cell r="OME1" t="str">
            <v>y</v>
          </cell>
          <cell r="OMF1" t="str">
            <v>y</v>
          </cell>
          <cell r="OMG1" t="str">
            <v>y</v>
          </cell>
          <cell r="OMH1" t="str">
            <v>y</v>
          </cell>
          <cell r="OMI1" t="str">
            <v>y</v>
          </cell>
          <cell r="OMJ1" t="str">
            <v>y</v>
          </cell>
          <cell r="OMK1" t="str">
            <v>y</v>
          </cell>
          <cell r="OML1" t="str">
            <v>y</v>
          </cell>
          <cell r="OMM1" t="str">
            <v>y</v>
          </cell>
          <cell r="OMN1" t="str">
            <v>y</v>
          </cell>
          <cell r="OMO1" t="str">
            <v>y</v>
          </cell>
          <cell r="OMP1" t="str">
            <v>y</v>
          </cell>
          <cell r="OMQ1" t="str">
            <v>y</v>
          </cell>
          <cell r="OMR1" t="str">
            <v>y</v>
          </cell>
          <cell r="OMS1" t="str">
            <v>y</v>
          </cell>
          <cell r="OMT1" t="str">
            <v>y</v>
          </cell>
          <cell r="OMU1" t="str">
            <v>y</v>
          </cell>
          <cell r="OMV1" t="str">
            <v>y</v>
          </cell>
          <cell r="OMW1" t="str">
            <v>y</v>
          </cell>
          <cell r="OMX1" t="str">
            <v>y</v>
          </cell>
          <cell r="OMY1" t="str">
            <v>y</v>
          </cell>
          <cell r="OMZ1" t="str">
            <v>y</v>
          </cell>
          <cell r="ONA1" t="str">
            <v>y</v>
          </cell>
          <cell r="ONB1" t="str">
            <v>y</v>
          </cell>
          <cell r="ONC1" t="str">
            <v>y</v>
          </cell>
          <cell r="OND1" t="str">
            <v>y</v>
          </cell>
          <cell r="ONE1" t="str">
            <v>y</v>
          </cell>
          <cell r="ONF1" t="str">
            <v>y</v>
          </cell>
          <cell r="ONG1" t="str">
            <v>y</v>
          </cell>
          <cell r="ONH1" t="str">
            <v>y</v>
          </cell>
          <cell r="ONI1" t="str">
            <v>y</v>
          </cell>
          <cell r="ONJ1" t="str">
            <v>y</v>
          </cell>
          <cell r="ONK1" t="str">
            <v>y</v>
          </cell>
          <cell r="ONL1" t="str">
            <v>y</v>
          </cell>
          <cell r="ONM1" t="str">
            <v>y</v>
          </cell>
          <cell r="ONN1" t="str">
            <v>y</v>
          </cell>
          <cell r="ONO1" t="str">
            <v>y</v>
          </cell>
          <cell r="ONP1" t="str">
            <v>y</v>
          </cell>
          <cell r="ONQ1" t="str">
            <v>y</v>
          </cell>
          <cell r="ONR1" t="str">
            <v>y</v>
          </cell>
          <cell r="ONS1" t="str">
            <v>y</v>
          </cell>
          <cell r="ONT1" t="str">
            <v>y</v>
          </cell>
          <cell r="ONU1" t="str">
            <v>y</v>
          </cell>
          <cell r="ONV1" t="str">
            <v>y</v>
          </cell>
          <cell r="ONW1" t="str">
            <v>y</v>
          </cell>
          <cell r="ONX1" t="str">
            <v>y</v>
          </cell>
          <cell r="ONY1" t="str">
            <v>y</v>
          </cell>
          <cell r="ONZ1" t="str">
            <v>y</v>
          </cell>
          <cell r="OOA1" t="str">
            <v>y</v>
          </cell>
          <cell r="OOB1" t="str">
            <v>y</v>
          </cell>
          <cell r="OOC1" t="str">
            <v>y</v>
          </cell>
          <cell r="OOD1" t="str">
            <v>y</v>
          </cell>
          <cell r="OOE1" t="str">
            <v>y</v>
          </cell>
          <cell r="OOF1" t="str">
            <v>y</v>
          </cell>
          <cell r="OOG1" t="str">
            <v>y</v>
          </cell>
          <cell r="OOH1" t="str">
            <v>y</v>
          </cell>
          <cell r="OOI1" t="str">
            <v>y</v>
          </cell>
          <cell r="OOJ1" t="str">
            <v>y</v>
          </cell>
          <cell r="OOK1" t="str">
            <v>y</v>
          </cell>
          <cell r="OOL1" t="str">
            <v>y</v>
          </cell>
          <cell r="OOM1" t="str">
            <v>y</v>
          </cell>
          <cell r="OON1" t="str">
            <v>y</v>
          </cell>
          <cell r="OOO1" t="str">
            <v>y</v>
          </cell>
          <cell r="OOP1" t="str">
            <v>y</v>
          </cell>
          <cell r="OOQ1" t="str">
            <v>y</v>
          </cell>
          <cell r="OOR1" t="str">
            <v>y</v>
          </cell>
          <cell r="OOS1" t="str">
            <v>y</v>
          </cell>
          <cell r="OOT1" t="str">
            <v>y</v>
          </cell>
          <cell r="OOU1" t="str">
            <v>y</v>
          </cell>
          <cell r="OOV1" t="str">
            <v>y</v>
          </cell>
          <cell r="OOW1" t="str">
            <v>y</v>
          </cell>
          <cell r="OOX1" t="str">
            <v>y</v>
          </cell>
          <cell r="OOY1" t="str">
            <v>y</v>
          </cell>
          <cell r="OOZ1" t="str">
            <v>y</v>
          </cell>
          <cell r="OPA1" t="str">
            <v>y</v>
          </cell>
          <cell r="OPB1" t="str">
            <v>y</v>
          </cell>
          <cell r="OPC1" t="str">
            <v>y</v>
          </cell>
          <cell r="OPD1" t="str">
            <v>y</v>
          </cell>
          <cell r="OPE1" t="str">
            <v>y</v>
          </cell>
          <cell r="OPF1" t="str">
            <v>y</v>
          </cell>
          <cell r="OPG1" t="str">
            <v>y</v>
          </cell>
          <cell r="OPH1" t="str">
            <v>y</v>
          </cell>
          <cell r="OPI1" t="str">
            <v>y</v>
          </cell>
          <cell r="OPJ1" t="str">
            <v>y</v>
          </cell>
          <cell r="OPK1" t="str">
            <v>y</v>
          </cell>
          <cell r="OPL1" t="str">
            <v>y</v>
          </cell>
          <cell r="OPM1" t="str">
            <v>y</v>
          </cell>
          <cell r="OPN1" t="str">
            <v>y</v>
          </cell>
          <cell r="OPO1" t="str">
            <v>y</v>
          </cell>
          <cell r="OPP1" t="str">
            <v>y</v>
          </cell>
          <cell r="OPQ1" t="str">
            <v>y</v>
          </cell>
          <cell r="OPR1" t="str">
            <v>y</v>
          </cell>
          <cell r="OPS1" t="str">
            <v>y</v>
          </cell>
          <cell r="OPT1" t="str">
            <v>y</v>
          </cell>
          <cell r="OPU1" t="str">
            <v>y</v>
          </cell>
          <cell r="OPV1" t="str">
            <v>y</v>
          </cell>
          <cell r="OPW1" t="str">
            <v>y</v>
          </cell>
          <cell r="OPX1" t="str">
            <v>y</v>
          </cell>
          <cell r="OPY1" t="str">
            <v>y</v>
          </cell>
          <cell r="OPZ1" t="str">
            <v>y</v>
          </cell>
          <cell r="OQA1" t="str">
            <v>y</v>
          </cell>
          <cell r="OQB1" t="str">
            <v>y</v>
          </cell>
          <cell r="OQC1" t="str">
            <v>y</v>
          </cell>
          <cell r="OQD1" t="str">
            <v>y</v>
          </cell>
          <cell r="OQE1" t="str">
            <v>y</v>
          </cell>
          <cell r="OQF1" t="str">
            <v>y</v>
          </cell>
          <cell r="OQG1" t="str">
            <v>y</v>
          </cell>
          <cell r="OQH1" t="str">
            <v>y</v>
          </cell>
          <cell r="OQI1" t="str">
            <v>y</v>
          </cell>
          <cell r="OQJ1" t="str">
            <v>y</v>
          </cell>
          <cell r="OQK1" t="str">
            <v>y</v>
          </cell>
          <cell r="OQL1" t="str">
            <v>y</v>
          </cell>
          <cell r="OQM1" t="str">
            <v>y</v>
          </cell>
          <cell r="OQN1" t="str">
            <v>y</v>
          </cell>
          <cell r="OQO1" t="str">
            <v>y</v>
          </cell>
          <cell r="OQP1" t="str">
            <v>y</v>
          </cell>
          <cell r="OQQ1" t="str">
            <v>y</v>
          </cell>
          <cell r="OQR1" t="str">
            <v>y</v>
          </cell>
          <cell r="OQS1" t="str">
            <v>y</v>
          </cell>
          <cell r="OQT1" t="str">
            <v>y</v>
          </cell>
          <cell r="OQU1" t="str">
            <v>y</v>
          </cell>
          <cell r="OQV1" t="str">
            <v>y</v>
          </cell>
          <cell r="OQW1" t="str">
            <v>y</v>
          </cell>
          <cell r="OQX1" t="str">
            <v>y</v>
          </cell>
          <cell r="OQY1" t="str">
            <v>y</v>
          </cell>
          <cell r="OQZ1" t="str">
            <v>y</v>
          </cell>
          <cell r="ORA1" t="str">
            <v>y</v>
          </cell>
          <cell r="ORB1" t="str">
            <v>y</v>
          </cell>
          <cell r="ORC1" t="str">
            <v>y</v>
          </cell>
          <cell r="ORD1" t="str">
            <v>y</v>
          </cell>
          <cell r="ORE1" t="str">
            <v>y</v>
          </cell>
          <cell r="ORF1" t="str">
            <v>y</v>
          </cell>
          <cell r="ORG1" t="str">
            <v>y</v>
          </cell>
          <cell r="ORH1" t="str">
            <v>y</v>
          </cell>
          <cell r="ORI1" t="str">
            <v>y</v>
          </cell>
          <cell r="ORJ1" t="str">
            <v>y</v>
          </cell>
          <cell r="ORK1" t="str">
            <v>y</v>
          </cell>
          <cell r="ORL1" t="str">
            <v>y</v>
          </cell>
          <cell r="ORM1" t="str">
            <v>y</v>
          </cell>
          <cell r="ORN1" t="str">
            <v>y</v>
          </cell>
          <cell r="ORO1" t="str">
            <v>y</v>
          </cell>
          <cell r="ORP1" t="str">
            <v>y</v>
          </cell>
          <cell r="ORQ1" t="str">
            <v>y</v>
          </cell>
          <cell r="ORR1" t="str">
            <v>y</v>
          </cell>
          <cell r="ORS1" t="str">
            <v>y</v>
          </cell>
          <cell r="ORT1" t="str">
            <v>y</v>
          </cell>
          <cell r="ORU1" t="str">
            <v>y</v>
          </cell>
          <cell r="ORV1" t="str">
            <v>y</v>
          </cell>
          <cell r="ORW1" t="str">
            <v>y</v>
          </cell>
          <cell r="ORX1" t="str">
            <v>y</v>
          </cell>
          <cell r="ORY1" t="str">
            <v>y</v>
          </cell>
          <cell r="ORZ1" t="str">
            <v>y</v>
          </cell>
          <cell r="OSA1" t="str">
            <v>y</v>
          </cell>
          <cell r="OSB1" t="str">
            <v>y</v>
          </cell>
          <cell r="OSC1" t="str">
            <v>y</v>
          </cell>
          <cell r="OSD1" t="str">
            <v>y</v>
          </cell>
          <cell r="OSE1" t="str">
            <v>y</v>
          </cell>
          <cell r="OSF1" t="str">
            <v>y</v>
          </cell>
          <cell r="OSG1" t="str">
            <v>y</v>
          </cell>
          <cell r="OSH1" t="str">
            <v>y</v>
          </cell>
          <cell r="OSI1" t="str">
            <v>y</v>
          </cell>
          <cell r="OSJ1" t="str">
            <v>y</v>
          </cell>
          <cell r="OSK1" t="str">
            <v>y</v>
          </cell>
          <cell r="OSL1" t="str">
            <v>y</v>
          </cell>
          <cell r="OSM1" t="str">
            <v>y</v>
          </cell>
          <cell r="OSN1" t="str">
            <v>y</v>
          </cell>
          <cell r="OSO1" t="str">
            <v>y</v>
          </cell>
          <cell r="OSP1" t="str">
            <v>y</v>
          </cell>
          <cell r="OSQ1" t="str">
            <v>y</v>
          </cell>
          <cell r="OSR1" t="str">
            <v>y</v>
          </cell>
          <cell r="OSS1" t="str">
            <v>y</v>
          </cell>
          <cell r="OST1" t="str">
            <v>y</v>
          </cell>
          <cell r="OSU1" t="str">
            <v>y</v>
          </cell>
          <cell r="OSV1" t="str">
            <v>y</v>
          </cell>
          <cell r="OSW1" t="str">
            <v>y</v>
          </cell>
          <cell r="OSX1" t="str">
            <v>y</v>
          </cell>
          <cell r="OSY1" t="str">
            <v>y</v>
          </cell>
          <cell r="OSZ1" t="str">
            <v>y</v>
          </cell>
          <cell r="OTA1" t="str">
            <v>y</v>
          </cell>
          <cell r="OTB1" t="str">
            <v>y</v>
          </cell>
          <cell r="OTC1" t="str">
            <v>y</v>
          </cell>
          <cell r="OTD1" t="str">
            <v>y</v>
          </cell>
          <cell r="OTE1" t="str">
            <v>y</v>
          </cell>
          <cell r="OTF1" t="str">
            <v>y</v>
          </cell>
          <cell r="OTG1" t="str">
            <v>y</v>
          </cell>
          <cell r="OTH1" t="str">
            <v>y</v>
          </cell>
          <cell r="OTI1" t="str">
            <v>y</v>
          </cell>
          <cell r="OTJ1" t="str">
            <v>y</v>
          </cell>
          <cell r="OTK1" t="str">
            <v>y</v>
          </cell>
          <cell r="OTL1" t="str">
            <v>y</v>
          </cell>
          <cell r="OTM1" t="str">
            <v>y</v>
          </cell>
          <cell r="OTN1" t="str">
            <v>y</v>
          </cell>
          <cell r="OTO1" t="str">
            <v>y</v>
          </cell>
          <cell r="OTP1" t="str">
            <v>y</v>
          </cell>
          <cell r="OTQ1" t="str">
            <v>y</v>
          </cell>
          <cell r="OTR1" t="str">
            <v>y</v>
          </cell>
          <cell r="OTS1" t="str">
            <v>y</v>
          </cell>
          <cell r="OTT1" t="str">
            <v>y</v>
          </cell>
          <cell r="OTU1" t="str">
            <v>y</v>
          </cell>
          <cell r="OTV1" t="str">
            <v>y</v>
          </cell>
          <cell r="OTW1" t="str">
            <v>y</v>
          </cell>
          <cell r="OTX1" t="str">
            <v>y</v>
          </cell>
          <cell r="OTY1" t="str">
            <v>y</v>
          </cell>
          <cell r="OTZ1" t="str">
            <v>y</v>
          </cell>
          <cell r="OUA1" t="str">
            <v>y</v>
          </cell>
          <cell r="OUB1" t="str">
            <v>y</v>
          </cell>
          <cell r="OUC1" t="str">
            <v>y</v>
          </cell>
          <cell r="OUD1" t="str">
            <v>y</v>
          </cell>
          <cell r="OUE1" t="str">
            <v>y</v>
          </cell>
          <cell r="OUF1" t="str">
            <v>y</v>
          </cell>
          <cell r="OUG1" t="str">
            <v>y</v>
          </cell>
          <cell r="OUH1" t="str">
            <v>y</v>
          </cell>
          <cell r="OUI1" t="str">
            <v>y</v>
          </cell>
          <cell r="OUJ1" t="str">
            <v>y</v>
          </cell>
          <cell r="OUK1" t="str">
            <v>y</v>
          </cell>
          <cell r="OUL1" t="str">
            <v>y</v>
          </cell>
          <cell r="OUM1" t="str">
            <v>y</v>
          </cell>
          <cell r="OUN1" t="str">
            <v>y</v>
          </cell>
          <cell r="OUO1" t="str">
            <v>y</v>
          </cell>
          <cell r="OUP1" t="str">
            <v>y</v>
          </cell>
          <cell r="OUQ1" t="str">
            <v>y</v>
          </cell>
          <cell r="OUR1" t="str">
            <v>y</v>
          </cell>
          <cell r="OUS1" t="str">
            <v>y</v>
          </cell>
          <cell r="OUT1" t="str">
            <v>y</v>
          </cell>
          <cell r="OUU1" t="str">
            <v>y</v>
          </cell>
          <cell r="OUV1" t="str">
            <v>y</v>
          </cell>
          <cell r="OUW1" t="str">
            <v>y</v>
          </cell>
          <cell r="OUX1" t="str">
            <v>y</v>
          </cell>
          <cell r="OUY1" t="str">
            <v>y</v>
          </cell>
          <cell r="OUZ1" t="str">
            <v>y</v>
          </cell>
          <cell r="OVA1" t="str">
            <v>y</v>
          </cell>
          <cell r="OVB1" t="str">
            <v>y</v>
          </cell>
          <cell r="OVC1" t="str">
            <v>y</v>
          </cell>
          <cell r="OVD1" t="str">
            <v>y</v>
          </cell>
          <cell r="OVE1" t="str">
            <v>y</v>
          </cell>
          <cell r="OVF1" t="str">
            <v>y</v>
          </cell>
          <cell r="OVG1" t="str">
            <v>y</v>
          </cell>
          <cell r="OVH1" t="str">
            <v>y</v>
          </cell>
          <cell r="OVI1" t="str">
            <v>y</v>
          </cell>
          <cell r="OVJ1" t="str">
            <v>y</v>
          </cell>
          <cell r="OVK1" t="str">
            <v>y</v>
          </cell>
          <cell r="OVL1" t="str">
            <v>y</v>
          </cell>
          <cell r="OVM1" t="str">
            <v>y</v>
          </cell>
          <cell r="OVN1" t="str">
            <v>y</v>
          </cell>
          <cell r="OVO1" t="str">
            <v>y</v>
          </cell>
          <cell r="OVP1" t="str">
            <v>y</v>
          </cell>
          <cell r="OVQ1" t="str">
            <v>y</v>
          </cell>
          <cell r="OVR1" t="str">
            <v>y</v>
          </cell>
          <cell r="OVS1" t="str">
            <v>y</v>
          </cell>
          <cell r="OVT1" t="str">
            <v>y</v>
          </cell>
          <cell r="OVU1" t="str">
            <v>y</v>
          </cell>
          <cell r="OVV1" t="str">
            <v>y</v>
          </cell>
          <cell r="OVW1" t="str">
            <v>y</v>
          </cell>
          <cell r="OVX1" t="str">
            <v>y</v>
          </cell>
          <cell r="OVY1" t="str">
            <v>y</v>
          </cell>
          <cell r="OVZ1" t="str">
            <v>y</v>
          </cell>
          <cell r="OWA1" t="str">
            <v>y</v>
          </cell>
          <cell r="OWB1" t="str">
            <v>y</v>
          </cell>
          <cell r="OWC1" t="str">
            <v>y</v>
          </cell>
          <cell r="OWD1" t="str">
            <v>y</v>
          </cell>
          <cell r="OWE1" t="str">
            <v>y</v>
          </cell>
          <cell r="OWF1" t="str">
            <v>y</v>
          </cell>
          <cell r="OWG1" t="str">
            <v>y</v>
          </cell>
          <cell r="OWH1" t="str">
            <v>y</v>
          </cell>
          <cell r="OWI1" t="str">
            <v>y</v>
          </cell>
          <cell r="OWJ1" t="str">
            <v>y</v>
          </cell>
          <cell r="OWK1" t="str">
            <v>y</v>
          </cell>
          <cell r="OWL1" t="str">
            <v>y</v>
          </cell>
          <cell r="OWM1" t="str">
            <v>y</v>
          </cell>
          <cell r="OWN1" t="str">
            <v>y</v>
          </cell>
          <cell r="OWO1" t="str">
            <v>y</v>
          </cell>
          <cell r="OWP1" t="str">
            <v>y</v>
          </cell>
          <cell r="OWQ1" t="str">
            <v>y</v>
          </cell>
          <cell r="OWR1" t="str">
            <v>y</v>
          </cell>
          <cell r="OWS1" t="str">
            <v>y</v>
          </cell>
          <cell r="OWT1" t="str">
            <v>y</v>
          </cell>
          <cell r="OWU1" t="str">
            <v>y</v>
          </cell>
          <cell r="OWV1" t="str">
            <v>y</v>
          </cell>
          <cell r="OWW1" t="str">
            <v>y</v>
          </cell>
          <cell r="OWX1" t="str">
            <v>y</v>
          </cell>
          <cell r="OWY1" t="str">
            <v>y</v>
          </cell>
          <cell r="OWZ1" t="str">
            <v>y</v>
          </cell>
          <cell r="OXA1" t="str">
            <v>y</v>
          </cell>
          <cell r="OXB1" t="str">
            <v>y</v>
          </cell>
          <cell r="OXC1" t="str">
            <v>y</v>
          </cell>
          <cell r="OXD1" t="str">
            <v>y</v>
          </cell>
          <cell r="OXE1" t="str">
            <v>y</v>
          </cell>
          <cell r="OXF1" t="str">
            <v>y</v>
          </cell>
          <cell r="OXG1" t="str">
            <v>y</v>
          </cell>
          <cell r="OXH1" t="str">
            <v>y</v>
          </cell>
          <cell r="OXI1" t="str">
            <v>y</v>
          </cell>
          <cell r="OXJ1" t="str">
            <v>y</v>
          </cell>
          <cell r="OXK1" t="str">
            <v>y</v>
          </cell>
          <cell r="OXL1" t="str">
            <v>y</v>
          </cell>
          <cell r="OXM1" t="str">
            <v>y</v>
          </cell>
          <cell r="OXN1" t="str">
            <v>y</v>
          </cell>
          <cell r="OXO1" t="str">
            <v>y</v>
          </cell>
          <cell r="OXP1" t="str">
            <v>y</v>
          </cell>
          <cell r="OXQ1" t="str">
            <v>y</v>
          </cell>
          <cell r="OXR1" t="str">
            <v>y</v>
          </cell>
          <cell r="OXS1" t="str">
            <v>y</v>
          </cell>
          <cell r="OXT1" t="str">
            <v>y</v>
          </cell>
          <cell r="OXU1" t="str">
            <v>y</v>
          </cell>
          <cell r="OXV1" t="str">
            <v>y</v>
          </cell>
          <cell r="OXW1" t="str">
            <v>y</v>
          </cell>
          <cell r="OXX1" t="str">
            <v>y</v>
          </cell>
          <cell r="OXY1" t="str">
            <v>y</v>
          </cell>
          <cell r="OXZ1" t="str">
            <v>y</v>
          </cell>
          <cell r="OYA1" t="str">
            <v>y</v>
          </cell>
          <cell r="OYB1" t="str">
            <v>y</v>
          </cell>
          <cell r="OYC1" t="str">
            <v>y</v>
          </cell>
          <cell r="OYD1" t="str">
            <v>y</v>
          </cell>
          <cell r="OYE1" t="str">
            <v>y</v>
          </cell>
          <cell r="OYF1" t="str">
            <v>y</v>
          </cell>
          <cell r="OYG1" t="str">
            <v>y</v>
          </cell>
          <cell r="OYH1" t="str">
            <v>y</v>
          </cell>
          <cell r="OYI1" t="str">
            <v>y</v>
          </cell>
          <cell r="OYJ1" t="str">
            <v>y</v>
          </cell>
          <cell r="OYK1" t="str">
            <v>y</v>
          </cell>
          <cell r="OYL1" t="str">
            <v>y</v>
          </cell>
          <cell r="OYM1" t="str">
            <v>y</v>
          </cell>
          <cell r="OYN1" t="str">
            <v>y</v>
          </cell>
          <cell r="OYO1" t="str">
            <v>y</v>
          </cell>
          <cell r="OYP1" t="str">
            <v>y</v>
          </cell>
          <cell r="OYQ1" t="str">
            <v>y</v>
          </cell>
          <cell r="OYR1" t="str">
            <v>y</v>
          </cell>
          <cell r="OYS1" t="str">
            <v>y</v>
          </cell>
          <cell r="OYT1" t="str">
            <v>y</v>
          </cell>
          <cell r="OYU1" t="str">
            <v>y</v>
          </cell>
          <cell r="OYV1" t="str">
            <v>y</v>
          </cell>
          <cell r="OYW1" t="str">
            <v>y</v>
          </cell>
          <cell r="OYX1" t="str">
            <v>y</v>
          </cell>
          <cell r="OYY1" t="str">
            <v>y</v>
          </cell>
          <cell r="OYZ1" t="str">
            <v>y</v>
          </cell>
          <cell r="OZA1" t="str">
            <v>y</v>
          </cell>
          <cell r="OZB1" t="str">
            <v>y</v>
          </cell>
          <cell r="OZC1" t="str">
            <v>y</v>
          </cell>
          <cell r="OZD1" t="str">
            <v>y</v>
          </cell>
          <cell r="OZE1" t="str">
            <v>y</v>
          </cell>
          <cell r="OZF1" t="str">
            <v>y</v>
          </cell>
          <cell r="OZG1" t="str">
            <v>y</v>
          </cell>
          <cell r="OZH1" t="str">
            <v>y</v>
          </cell>
          <cell r="OZI1" t="str">
            <v>y</v>
          </cell>
          <cell r="OZJ1" t="str">
            <v>y</v>
          </cell>
          <cell r="OZK1" t="str">
            <v>y</v>
          </cell>
          <cell r="OZL1" t="str">
            <v>y</v>
          </cell>
          <cell r="OZM1" t="str">
            <v>y</v>
          </cell>
          <cell r="OZN1" t="str">
            <v>y</v>
          </cell>
          <cell r="OZO1" t="str">
            <v>y</v>
          </cell>
          <cell r="OZP1" t="str">
            <v>y</v>
          </cell>
          <cell r="OZQ1" t="str">
            <v>y</v>
          </cell>
          <cell r="OZR1" t="str">
            <v>y</v>
          </cell>
          <cell r="OZS1" t="str">
            <v>y</v>
          </cell>
          <cell r="OZT1" t="str">
            <v>y</v>
          </cell>
          <cell r="OZU1" t="str">
            <v>y</v>
          </cell>
          <cell r="OZV1" t="str">
            <v>y</v>
          </cell>
          <cell r="OZW1" t="str">
            <v>y</v>
          </cell>
          <cell r="OZX1" t="str">
            <v>y</v>
          </cell>
          <cell r="OZY1" t="str">
            <v>y</v>
          </cell>
          <cell r="OZZ1" t="str">
            <v>y</v>
          </cell>
          <cell r="PAA1" t="str">
            <v>y</v>
          </cell>
          <cell r="PAB1" t="str">
            <v>y</v>
          </cell>
          <cell r="PAC1" t="str">
            <v>y</v>
          </cell>
          <cell r="PAD1" t="str">
            <v>y</v>
          </cell>
          <cell r="PAE1" t="str">
            <v>y</v>
          </cell>
          <cell r="PAF1" t="str">
            <v>y</v>
          </cell>
          <cell r="PAG1" t="str">
            <v>y</v>
          </cell>
          <cell r="PAH1" t="str">
            <v>y</v>
          </cell>
          <cell r="PAI1" t="str">
            <v>y</v>
          </cell>
          <cell r="PAJ1" t="str">
            <v>y</v>
          </cell>
          <cell r="PAK1" t="str">
            <v>y</v>
          </cell>
          <cell r="PAL1" t="str">
            <v>y</v>
          </cell>
          <cell r="PAM1" t="str">
            <v>y</v>
          </cell>
          <cell r="PAN1" t="str">
            <v>y</v>
          </cell>
          <cell r="PAO1" t="str">
            <v>y</v>
          </cell>
          <cell r="PAP1" t="str">
            <v>y</v>
          </cell>
          <cell r="PAQ1" t="str">
            <v>y</v>
          </cell>
          <cell r="PAR1" t="str">
            <v>y</v>
          </cell>
          <cell r="PAS1" t="str">
            <v>y</v>
          </cell>
          <cell r="PAT1" t="str">
            <v>y</v>
          </cell>
          <cell r="PAU1" t="str">
            <v>y</v>
          </cell>
          <cell r="PAV1" t="str">
            <v>y</v>
          </cell>
          <cell r="PAW1" t="str">
            <v>y</v>
          </cell>
          <cell r="PAX1" t="str">
            <v>y</v>
          </cell>
          <cell r="PAY1" t="str">
            <v>y</v>
          </cell>
          <cell r="PAZ1" t="str">
            <v>y</v>
          </cell>
          <cell r="PBA1" t="str">
            <v>y</v>
          </cell>
          <cell r="PBB1" t="str">
            <v>y</v>
          </cell>
          <cell r="PBC1" t="str">
            <v>y</v>
          </cell>
          <cell r="PBD1" t="str">
            <v>y</v>
          </cell>
          <cell r="PBE1" t="str">
            <v>y</v>
          </cell>
          <cell r="PBF1" t="str">
            <v>y</v>
          </cell>
          <cell r="PBG1" t="str">
            <v>y</v>
          </cell>
          <cell r="PBH1" t="str">
            <v>y</v>
          </cell>
          <cell r="PBI1" t="str">
            <v>y</v>
          </cell>
          <cell r="PBJ1" t="str">
            <v>y</v>
          </cell>
          <cell r="PBK1" t="str">
            <v>y</v>
          </cell>
          <cell r="PBL1" t="str">
            <v>y</v>
          </cell>
          <cell r="PBM1" t="str">
            <v>y</v>
          </cell>
          <cell r="PBN1" t="str">
            <v>y</v>
          </cell>
          <cell r="PBO1" t="str">
            <v>y</v>
          </cell>
          <cell r="PBP1" t="str">
            <v>y</v>
          </cell>
          <cell r="PBQ1" t="str">
            <v>y</v>
          </cell>
          <cell r="PBR1" t="str">
            <v>y</v>
          </cell>
          <cell r="PBS1" t="str">
            <v>y</v>
          </cell>
          <cell r="PBT1" t="str">
            <v>y</v>
          </cell>
          <cell r="PBU1" t="str">
            <v>y</v>
          </cell>
          <cell r="PBV1" t="str">
            <v>y</v>
          </cell>
          <cell r="PBW1" t="str">
            <v>y</v>
          </cell>
          <cell r="PBX1" t="str">
            <v>y</v>
          </cell>
          <cell r="PBY1" t="str">
            <v>y</v>
          </cell>
          <cell r="PBZ1" t="str">
            <v>y</v>
          </cell>
          <cell r="PCA1" t="str">
            <v>y</v>
          </cell>
          <cell r="PCB1" t="str">
            <v>y</v>
          </cell>
          <cell r="PCC1" t="str">
            <v>y</v>
          </cell>
          <cell r="PCD1" t="str">
            <v>y</v>
          </cell>
          <cell r="PCE1" t="str">
            <v>y</v>
          </cell>
          <cell r="PCF1" t="str">
            <v>y</v>
          </cell>
          <cell r="PCG1" t="str">
            <v>y</v>
          </cell>
          <cell r="PCH1" t="str">
            <v>y</v>
          </cell>
          <cell r="PCI1" t="str">
            <v>y</v>
          </cell>
          <cell r="PCJ1" t="str">
            <v>y</v>
          </cell>
          <cell r="PCK1" t="str">
            <v>y</v>
          </cell>
          <cell r="PCL1" t="str">
            <v>y</v>
          </cell>
          <cell r="PCM1" t="str">
            <v>y</v>
          </cell>
          <cell r="PCN1" t="str">
            <v>y</v>
          </cell>
          <cell r="PCO1" t="str">
            <v>y</v>
          </cell>
          <cell r="PCP1" t="str">
            <v>y</v>
          </cell>
          <cell r="PCQ1" t="str">
            <v>y</v>
          </cell>
          <cell r="PCR1" t="str">
            <v>y</v>
          </cell>
          <cell r="PCS1" t="str">
            <v>y</v>
          </cell>
          <cell r="PCT1" t="str">
            <v>y</v>
          </cell>
          <cell r="PCU1" t="str">
            <v>y</v>
          </cell>
          <cell r="PCV1" t="str">
            <v>y</v>
          </cell>
          <cell r="PCW1" t="str">
            <v>y</v>
          </cell>
          <cell r="PCX1" t="str">
            <v>y</v>
          </cell>
          <cell r="PCY1" t="str">
            <v>y</v>
          </cell>
          <cell r="PCZ1" t="str">
            <v>y</v>
          </cell>
          <cell r="PDA1" t="str">
            <v>y</v>
          </cell>
          <cell r="PDB1" t="str">
            <v>y</v>
          </cell>
          <cell r="PDC1" t="str">
            <v>y</v>
          </cell>
          <cell r="PDD1" t="str">
            <v>y</v>
          </cell>
          <cell r="PDE1" t="str">
            <v>y</v>
          </cell>
          <cell r="PDF1" t="str">
            <v>y</v>
          </cell>
          <cell r="PDG1" t="str">
            <v>y</v>
          </cell>
          <cell r="PDH1" t="str">
            <v>y</v>
          </cell>
          <cell r="PDI1" t="str">
            <v>y</v>
          </cell>
          <cell r="PDJ1" t="str">
            <v>y</v>
          </cell>
          <cell r="PDK1" t="str">
            <v>y</v>
          </cell>
          <cell r="PDL1" t="str">
            <v>y</v>
          </cell>
          <cell r="PDM1" t="str">
            <v>y</v>
          </cell>
          <cell r="PDN1" t="str">
            <v>y</v>
          </cell>
          <cell r="PDO1" t="str">
            <v>y</v>
          </cell>
          <cell r="PDP1" t="str">
            <v>y</v>
          </cell>
          <cell r="PDQ1" t="str">
            <v>y</v>
          </cell>
          <cell r="PDR1" t="str">
            <v>y</v>
          </cell>
          <cell r="PDS1" t="str">
            <v>y</v>
          </cell>
          <cell r="PDT1" t="str">
            <v>y</v>
          </cell>
          <cell r="PDU1" t="str">
            <v>y</v>
          </cell>
          <cell r="PDV1" t="str">
            <v>y</v>
          </cell>
          <cell r="PDW1" t="str">
            <v>y</v>
          </cell>
          <cell r="PDX1" t="str">
            <v>y</v>
          </cell>
          <cell r="PDY1" t="str">
            <v>y</v>
          </cell>
          <cell r="PDZ1" t="str">
            <v>y</v>
          </cell>
          <cell r="PEA1" t="str">
            <v>y</v>
          </cell>
          <cell r="PEB1" t="str">
            <v>y</v>
          </cell>
          <cell r="PEC1" t="str">
            <v>y</v>
          </cell>
          <cell r="PED1" t="str">
            <v>y</v>
          </cell>
          <cell r="PEE1" t="str">
            <v>y</v>
          </cell>
          <cell r="PEF1" t="str">
            <v>y</v>
          </cell>
          <cell r="PEG1" t="str">
            <v>y</v>
          </cell>
          <cell r="PEH1" t="str">
            <v>y</v>
          </cell>
          <cell r="PEI1" t="str">
            <v>y</v>
          </cell>
          <cell r="PEJ1" t="str">
            <v>y</v>
          </cell>
          <cell r="PEK1" t="str">
            <v>y</v>
          </cell>
          <cell r="PEL1" t="str">
            <v>y</v>
          </cell>
          <cell r="PEM1" t="str">
            <v>y</v>
          </cell>
          <cell r="PEN1" t="str">
            <v>y</v>
          </cell>
          <cell r="PEO1" t="str">
            <v>y</v>
          </cell>
          <cell r="PEP1" t="str">
            <v>y</v>
          </cell>
          <cell r="PEQ1" t="str">
            <v>y</v>
          </cell>
          <cell r="PER1" t="str">
            <v>y</v>
          </cell>
          <cell r="PES1" t="str">
            <v>y</v>
          </cell>
          <cell r="PET1" t="str">
            <v>y</v>
          </cell>
          <cell r="PEU1" t="str">
            <v>y</v>
          </cell>
          <cell r="PEV1" t="str">
            <v>y</v>
          </cell>
          <cell r="PEW1" t="str">
            <v>y</v>
          </cell>
          <cell r="PEX1" t="str">
            <v>y</v>
          </cell>
          <cell r="PEY1" t="str">
            <v>y</v>
          </cell>
          <cell r="PEZ1" t="str">
            <v>y</v>
          </cell>
          <cell r="PFA1" t="str">
            <v>y</v>
          </cell>
          <cell r="PFB1" t="str">
            <v>y</v>
          </cell>
          <cell r="PFC1" t="str">
            <v>y</v>
          </cell>
          <cell r="PFD1" t="str">
            <v>y</v>
          </cell>
          <cell r="PFE1" t="str">
            <v>y</v>
          </cell>
          <cell r="PFF1" t="str">
            <v>y</v>
          </cell>
          <cell r="PFG1" t="str">
            <v>y</v>
          </cell>
          <cell r="PFH1" t="str">
            <v>y</v>
          </cell>
          <cell r="PFI1" t="str">
            <v>y</v>
          </cell>
          <cell r="PFJ1" t="str">
            <v>y</v>
          </cell>
          <cell r="PFK1" t="str">
            <v>y</v>
          </cell>
          <cell r="PFL1" t="str">
            <v>y</v>
          </cell>
          <cell r="PFM1" t="str">
            <v>y</v>
          </cell>
          <cell r="PFN1" t="str">
            <v>y</v>
          </cell>
          <cell r="PFO1" t="str">
            <v>y</v>
          </cell>
          <cell r="PFP1" t="str">
            <v>y</v>
          </cell>
          <cell r="PFQ1" t="str">
            <v>y</v>
          </cell>
          <cell r="PFR1" t="str">
            <v>y</v>
          </cell>
          <cell r="PFS1" t="str">
            <v>y</v>
          </cell>
          <cell r="PFT1" t="str">
            <v>y</v>
          </cell>
          <cell r="PFU1" t="str">
            <v>y</v>
          </cell>
          <cell r="PFV1" t="str">
            <v>y</v>
          </cell>
          <cell r="PFW1" t="str">
            <v>y</v>
          </cell>
          <cell r="PFX1" t="str">
            <v>y</v>
          </cell>
          <cell r="PFY1" t="str">
            <v>y</v>
          </cell>
          <cell r="PFZ1" t="str">
            <v>y</v>
          </cell>
          <cell r="PGA1" t="str">
            <v>y</v>
          </cell>
          <cell r="PGB1" t="str">
            <v>y</v>
          </cell>
          <cell r="PGC1" t="str">
            <v>y</v>
          </cell>
          <cell r="PGD1" t="str">
            <v>y</v>
          </cell>
          <cell r="PGE1" t="str">
            <v>y</v>
          </cell>
          <cell r="PGF1" t="str">
            <v>y</v>
          </cell>
          <cell r="PGG1" t="str">
            <v>y</v>
          </cell>
          <cell r="PGH1" t="str">
            <v>y</v>
          </cell>
          <cell r="PGI1" t="str">
            <v>y</v>
          </cell>
          <cell r="PGJ1" t="str">
            <v>y</v>
          </cell>
          <cell r="PGK1" t="str">
            <v>y</v>
          </cell>
          <cell r="PGL1" t="str">
            <v>y</v>
          </cell>
          <cell r="PGM1" t="str">
            <v>y</v>
          </cell>
          <cell r="PGN1" t="str">
            <v>y</v>
          </cell>
          <cell r="PGO1" t="str">
            <v>y</v>
          </cell>
          <cell r="PGP1" t="str">
            <v>y</v>
          </cell>
          <cell r="PGQ1" t="str">
            <v>y</v>
          </cell>
          <cell r="PGR1" t="str">
            <v>y</v>
          </cell>
          <cell r="PGS1" t="str">
            <v>y</v>
          </cell>
          <cell r="PGT1" t="str">
            <v>y</v>
          </cell>
          <cell r="PGU1" t="str">
            <v>y</v>
          </cell>
          <cell r="PGV1" t="str">
            <v>y</v>
          </cell>
          <cell r="PGW1" t="str">
            <v>y</v>
          </cell>
          <cell r="PGX1" t="str">
            <v>y</v>
          </cell>
          <cell r="PGY1" t="str">
            <v>y</v>
          </cell>
          <cell r="PGZ1" t="str">
            <v>y</v>
          </cell>
          <cell r="PHA1" t="str">
            <v>y</v>
          </cell>
          <cell r="PHB1" t="str">
            <v>y</v>
          </cell>
          <cell r="PHC1" t="str">
            <v>y</v>
          </cell>
          <cell r="PHD1" t="str">
            <v>y</v>
          </cell>
          <cell r="PHE1" t="str">
            <v>y</v>
          </cell>
          <cell r="PHF1" t="str">
            <v>y</v>
          </cell>
          <cell r="PHG1" t="str">
            <v>y</v>
          </cell>
          <cell r="PHH1" t="str">
            <v>y</v>
          </cell>
          <cell r="PHI1" t="str">
            <v>y</v>
          </cell>
          <cell r="PHJ1" t="str">
            <v>y</v>
          </cell>
          <cell r="PHK1" t="str">
            <v>y</v>
          </cell>
          <cell r="PHL1" t="str">
            <v>y</v>
          </cell>
          <cell r="PHM1" t="str">
            <v>y</v>
          </cell>
          <cell r="PHN1" t="str">
            <v>y</v>
          </cell>
          <cell r="PHO1" t="str">
            <v>y</v>
          </cell>
          <cell r="PHP1" t="str">
            <v>y</v>
          </cell>
          <cell r="PHQ1" t="str">
            <v>y</v>
          </cell>
          <cell r="PHR1" t="str">
            <v>y</v>
          </cell>
          <cell r="PHS1" t="str">
            <v>y</v>
          </cell>
          <cell r="PHT1" t="str">
            <v>y</v>
          </cell>
          <cell r="PHU1" t="str">
            <v>y</v>
          </cell>
          <cell r="PHV1" t="str">
            <v>y</v>
          </cell>
          <cell r="PHW1" t="str">
            <v>y</v>
          </cell>
          <cell r="PHX1" t="str">
            <v>y</v>
          </cell>
          <cell r="PHY1" t="str">
            <v>y</v>
          </cell>
          <cell r="PHZ1" t="str">
            <v>y</v>
          </cell>
          <cell r="PIA1" t="str">
            <v>y</v>
          </cell>
          <cell r="PIB1" t="str">
            <v>y</v>
          </cell>
          <cell r="PIC1" t="str">
            <v>y</v>
          </cell>
          <cell r="PID1" t="str">
            <v>y</v>
          </cell>
          <cell r="PIE1" t="str">
            <v>y</v>
          </cell>
          <cell r="PIF1" t="str">
            <v>y</v>
          </cell>
          <cell r="PIG1" t="str">
            <v>y</v>
          </cell>
          <cell r="PIH1" t="str">
            <v>y</v>
          </cell>
          <cell r="PII1" t="str">
            <v>y</v>
          </cell>
          <cell r="PIJ1" t="str">
            <v>y</v>
          </cell>
          <cell r="PIK1" t="str">
            <v>y</v>
          </cell>
          <cell r="PIL1" t="str">
            <v>y</v>
          </cell>
          <cell r="PIM1" t="str">
            <v>y</v>
          </cell>
          <cell r="PIN1" t="str">
            <v>y</v>
          </cell>
          <cell r="PIO1" t="str">
            <v>y</v>
          </cell>
          <cell r="PIP1" t="str">
            <v>y</v>
          </cell>
          <cell r="PIQ1" t="str">
            <v>y</v>
          </cell>
          <cell r="PIR1" t="str">
            <v>y</v>
          </cell>
          <cell r="PIS1" t="str">
            <v>y</v>
          </cell>
          <cell r="PIT1" t="str">
            <v>y</v>
          </cell>
          <cell r="PIU1" t="str">
            <v>y</v>
          </cell>
          <cell r="PIV1" t="str">
            <v>y</v>
          </cell>
          <cell r="PIW1" t="str">
            <v>y</v>
          </cell>
          <cell r="PIX1" t="str">
            <v>y</v>
          </cell>
          <cell r="PIY1" t="str">
            <v>y</v>
          </cell>
          <cell r="PIZ1" t="str">
            <v>y</v>
          </cell>
          <cell r="PJA1" t="str">
            <v>y</v>
          </cell>
          <cell r="PJB1" t="str">
            <v>y</v>
          </cell>
          <cell r="PJC1" t="str">
            <v>y</v>
          </cell>
          <cell r="PJD1" t="str">
            <v>y</v>
          </cell>
          <cell r="PJE1" t="str">
            <v>y</v>
          </cell>
          <cell r="PJF1" t="str">
            <v>y</v>
          </cell>
          <cell r="PJG1" t="str">
            <v>y</v>
          </cell>
          <cell r="PJH1" t="str">
            <v>y</v>
          </cell>
          <cell r="PJI1" t="str">
            <v>y</v>
          </cell>
          <cell r="PJJ1" t="str">
            <v>y</v>
          </cell>
          <cell r="PJK1" t="str">
            <v>y</v>
          </cell>
          <cell r="PJL1" t="str">
            <v>y</v>
          </cell>
          <cell r="PJM1" t="str">
            <v>y</v>
          </cell>
          <cell r="PJN1" t="str">
            <v>y</v>
          </cell>
          <cell r="PJO1" t="str">
            <v>y</v>
          </cell>
          <cell r="PJP1" t="str">
            <v>y</v>
          </cell>
          <cell r="PJQ1" t="str">
            <v>y</v>
          </cell>
          <cell r="PJR1" t="str">
            <v>y</v>
          </cell>
          <cell r="PJS1" t="str">
            <v>y</v>
          </cell>
          <cell r="PJT1" t="str">
            <v>y</v>
          </cell>
          <cell r="PJU1" t="str">
            <v>y</v>
          </cell>
          <cell r="PJV1" t="str">
            <v>y</v>
          </cell>
          <cell r="PJW1" t="str">
            <v>y</v>
          </cell>
          <cell r="PJX1" t="str">
            <v>y</v>
          </cell>
          <cell r="PJY1" t="str">
            <v>y</v>
          </cell>
          <cell r="PJZ1" t="str">
            <v>y</v>
          </cell>
          <cell r="PKA1" t="str">
            <v>y</v>
          </cell>
          <cell r="PKB1" t="str">
            <v>y</v>
          </cell>
          <cell r="PKC1" t="str">
            <v>y</v>
          </cell>
          <cell r="PKD1" t="str">
            <v>y</v>
          </cell>
          <cell r="PKE1" t="str">
            <v>y</v>
          </cell>
          <cell r="PKF1" t="str">
            <v>y</v>
          </cell>
          <cell r="PKG1" t="str">
            <v>y</v>
          </cell>
          <cell r="PKH1" t="str">
            <v>y</v>
          </cell>
          <cell r="PKI1" t="str">
            <v>y</v>
          </cell>
          <cell r="PKJ1" t="str">
            <v>y</v>
          </cell>
          <cell r="PKK1" t="str">
            <v>y</v>
          </cell>
          <cell r="PKL1" t="str">
            <v>y</v>
          </cell>
          <cell r="PKM1" t="str">
            <v>y</v>
          </cell>
          <cell r="PKN1" t="str">
            <v>y</v>
          </cell>
          <cell r="PKO1" t="str">
            <v>y</v>
          </cell>
          <cell r="PKP1" t="str">
            <v>y</v>
          </cell>
          <cell r="PKQ1" t="str">
            <v>y</v>
          </cell>
          <cell r="PKR1" t="str">
            <v>y</v>
          </cell>
          <cell r="PKS1" t="str">
            <v>y</v>
          </cell>
          <cell r="PKT1" t="str">
            <v>y</v>
          </cell>
          <cell r="PKU1" t="str">
            <v>y</v>
          </cell>
          <cell r="PKV1" t="str">
            <v>y</v>
          </cell>
          <cell r="PKW1" t="str">
            <v>y</v>
          </cell>
          <cell r="PKX1" t="str">
            <v>y</v>
          </cell>
          <cell r="PKY1" t="str">
            <v>y</v>
          </cell>
          <cell r="PKZ1" t="str">
            <v>y</v>
          </cell>
          <cell r="PLA1" t="str">
            <v>y</v>
          </cell>
          <cell r="PLB1" t="str">
            <v>y</v>
          </cell>
          <cell r="PLC1" t="str">
            <v>y</v>
          </cell>
          <cell r="PLD1" t="str">
            <v>y</v>
          </cell>
          <cell r="PLE1" t="str">
            <v>y</v>
          </cell>
          <cell r="PLF1" t="str">
            <v>y</v>
          </cell>
          <cell r="PLG1" t="str">
            <v>y</v>
          </cell>
          <cell r="PLH1" t="str">
            <v>y</v>
          </cell>
          <cell r="PLI1" t="str">
            <v>y</v>
          </cell>
          <cell r="PLJ1" t="str">
            <v>y</v>
          </cell>
          <cell r="PLK1" t="str">
            <v>y</v>
          </cell>
          <cell r="PLL1" t="str">
            <v>y</v>
          </cell>
          <cell r="PLM1" t="str">
            <v>y</v>
          </cell>
          <cell r="PLN1" t="str">
            <v>y</v>
          </cell>
          <cell r="PLO1" t="str">
            <v>y</v>
          </cell>
          <cell r="PLP1" t="str">
            <v>y</v>
          </cell>
          <cell r="PLQ1" t="str">
            <v>y</v>
          </cell>
          <cell r="PLR1" t="str">
            <v>y</v>
          </cell>
          <cell r="PLS1" t="str">
            <v>y</v>
          </cell>
          <cell r="PLT1" t="str">
            <v>y</v>
          </cell>
          <cell r="PLU1" t="str">
            <v>y</v>
          </cell>
          <cell r="PLV1" t="str">
            <v>y</v>
          </cell>
          <cell r="PLW1" t="str">
            <v>y</v>
          </cell>
          <cell r="PLX1" t="str">
            <v>y</v>
          </cell>
          <cell r="PLY1" t="str">
            <v>y</v>
          </cell>
          <cell r="PLZ1" t="str">
            <v>y</v>
          </cell>
          <cell r="PMA1" t="str">
            <v>y</v>
          </cell>
          <cell r="PMB1" t="str">
            <v>y</v>
          </cell>
          <cell r="PMC1" t="str">
            <v>y</v>
          </cell>
          <cell r="PMD1" t="str">
            <v>y</v>
          </cell>
          <cell r="PME1" t="str">
            <v>y</v>
          </cell>
          <cell r="PMF1" t="str">
            <v>y</v>
          </cell>
          <cell r="PMG1" t="str">
            <v>y</v>
          </cell>
          <cell r="PMH1" t="str">
            <v>y</v>
          </cell>
          <cell r="PMI1" t="str">
            <v>y</v>
          </cell>
          <cell r="PMJ1" t="str">
            <v>y</v>
          </cell>
          <cell r="PMK1" t="str">
            <v>y</v>
          </cell>
          <cell r="PML1" t="str">
            <v>y</v>
          </cell>
          <cell r="PMM1" t="str">
            <v>y</v>
          </cell>
          <cell r="PMN1" t="str">
            <v>y</v>
          </cell>
          <cell r="PMO1" t="str">
            <v>y</v>
          </cell>
          <cell r="PMP1" t="str">
            <v>y</v>
          </cell>
          <cell r="PMQ1" t="str">
            <v>y</v>
          </cell>
          <cell r="PMR1" t="str">
            <v>y</v>
          </cell>
          <cell r="PMS1" t="str">
            <v>y</v>
          </cell>
          <cell r="PMT1" t="str">
            <v>y</v>
          </cell>
          <cell r="PMU1" t="str">
            <v>y</v>
          </cell>
          <cell r="PMV1" t="str">
            <v>y</v>
          </cell>
          <cell r="PMW1" t="str">
            <v>y</v>
          </cell>
          <cell r="PMX1" t="str">
            <v>y</v>
          </cell>
          <cell r="PMY1" t="str">
            <v>y</v>
          </cell>
          <cell r="PMZ1" t="str">
            <v>y</v>
          </cell>
          <cell r="PNA1" t="str">
            <v>y</v>
          </cell>
          <cell r="PNB1" t="str">
            <v>y</v>
          </cell>
          <cell r="PNC1" t="str">
            <v>y</v>
          </cell>
          <cell r="PND1" t="str">
            <v>y</v>
          </cell>
          <cell r="PNE1" t="str">
            <v>y</v>
          </cell>
          <cell r="PNF1" t="str">
            <v>y</v>
          </cell>
          <cell r="PNG1" t="str">
            <v>y</v>
          </cell>
          <cell r="PNH1" t="str">
            <v>y</v>
          </cell>
          <cell r="PNI1" t="str">
            <v>y</v>
          </cell>
          <cell r="PNJ1" t="str">
            <v>y</v>
          </cell>
          <cell r="PNK1" t="str">
            <v>y</v>
          </cell>
          <cell r="PNL1" t="str">
            <v>y</v>
          </cell>
          <cell r="PNM1" t="str">
            <v>y</v>
          </cell>
          <cell r="PNN1" t="str">
            <v>y</v>
          </cell>
          <cell r="PNO1" t="str">
            <v>y</v>
          </cell>
          <cell r="PNP1" t="str">
            <v>y</v>
          </cell>
          <cell r="PNQ1" t="str">
            <v>y</v>
          </cell>
          <cell r="PNR1" t="str">
            <v>y</v>
          </cell>
          <cell r="PNS1" t="str">
            <v>y</v>
          </cell>
          <cell r="PNT1" t="str">
            <v>y</v>
          </cell>
          <cell r="PNU1" t="str">
            <v>y</v>
          </cell>
          <cell r="PNV1" t="str">
            <v>y</v>
          </cell>
          <cell r="PNW1" t="str">
            <v>y</v>
          </cell>
          <cell r="PNX1" t="str">
            <v>y</v>
          </cell>
          <cell r="PNY1" t="str">
            <v>y</v>
          </cell>
          <cell r="PNZ1" t="str">
            <v>y</v>
          </cell>
          <cell r="POA1" t="str">
            <v>y</v>
          </cell>
          <cell r="POB1" t="str">
            <v>y</v>
          </cell>
          <cell r="POC1" t="str">
            <v>y</v>
          </cell>
          <cell r="POD1" t="str">
            <v>y</v>
          </cell>
          <cell r="POE1" t="str">
            <v>y</v>
          </cell>
          <cell r="POF1" t="str">
            <v>y</v>
          </cell>
          <cell r="POG1" t="str">
            <v>y</v>
          </cell>
          <cell r="POH1" t="str">
            <v>y</v>
          </cell>
          <cell r="POI1" t="str">
            <v>y</v>
          </cell>
          <cell r="POJ1" t="str">
            <v>y</v>
          </cell>
          <cell r="POK1" t="str">
            <v>y</v>
          </cell>
          <cell r="POL1" t="str">
            <v>y</v>
          </cell>
          <cell r="POM1" t="str">
            <v>y</v>
          </cell>
          <cell r="PON1" t="str">
            <v>y</v>
          </cell>
          <cell r="POO1" t="str">
            <v>y</v>
          </cell>
          <cell r="POP1" t="str">
            <v>y</v>
          </cell>
          <cell r="POQ1" t="str">
            <v>y</v>
          </cell>
          <cell r="POR1" t="str">
            <v>y</v>
          </cell>
          <cell r="POS1" t="str">
            <v>y</v>
          </cell>
          <cell r="POT1" t="str">
            <v>y</v>
          </cell>
          <cell r="POU1" t="str">
            <v>y</v>
          </cell>
          <cell r="POV1" t="str">
            <v>y</v>
          </cell>
          <cell r="POW1" t="str">
            <v>y</v>
          </cell>
          <cell r="POX1" t="str">
            <v>y</v>
          </cell>
          <cell r="POY1" t="str">
            <v>y</v>
          </cell>
          <cell r="POZ1" t="str">
            <v>y</v>
          </cell>
          <cell r="PPA1" t="str">
            <v>y</v>
          </cell>
          <cell r="PPB1" t="str">
            <v>y</v>
          </cell>
          <cell r="PPC1" t="str">
            <v>y</v>
          </cell>
          <cell r="PPD1" t="str">
            <v>y</v>
          </cell>
          <cell r="PPE1" t="str">
            <v>y</v>
          </cell>
          <cell r="PPF1" t="str">
            <v>y</v>
          </cell>
          <cell r="PPG1" t="str">
            <v>y</v>
          </cell>
          <cell r="PPH1" t="str">
            <v>y</v>
          </cell>
          <cell r="PPI1" t="str">
            <v>y</v>
          </cell>
          <cell r="PPJ1" t="str">
            <v>y</v>
          </cell>
          <cell r="PPK1" t="str">
            <v>y</v>
          </cell>
          <cell r="PPL1" t="str">
            <v>y</v>
          </cell>
          <cell r="PPM1" t="str">
            <v>y</v>
          </cell>
          <cell r="PPN1" t="str">
            <v>y</v>
          </cell>
          <cell r="PPO1" t="str">
            <v>y</v>
          </cell>
          <cell r="PPP1" t="str">
            <v>y</v>
          </cell>
          <cell r="PPQ1" t="str">
            <v>y</v>
          </cell>
          <cell r="PPR1" t="str">
            <v>y</v>
          </cell>
          <cell r="PPS1" t="str">
            <v>y</v>
          </cell>
          <cell r="PPT1" t="str">
            <v>y</v>
          </cell>
          <cell r="PPU1" t="str">
            <v>y</v>
          </cell>
          <cell r="PPV1" t="str">
            <v>y</v>
          </cell>
          <cell r="PPW1" t="str">
            <v>y</v>
          </cell>
          <cell r="PPX1" t="str">
            <v>y</v>
          </cell>
          <cell r="PPY1" t="str">
            <v>y</v>
          </cell>
          <cell r="PPZ1" t="str">
            <v>y</v>
          </cell>
          <cell r="PQA1" t="str">
            <v>y</v>
          </cell>
          <cell r="PQB1" t="str">
            <v>y</v>
          </cell>
          <cell r="PQC1" t="str">
            <v>y</v>
          </cell>
          <cell r="PQD1" t="str">
            <v>y</v>
          </cell>
          <cell r="PQE1" t="str">
            <v>y</v>
          </cell>
          <cell r="PQF1" t="str">
            <v>y</v>
          </cell>
          <cell r="PQG1" t="str">
            <v>y</v>
          </cell>
          <cell r="PQH1" t="str">
            <v>y</v>
          </cell>
          <cell r="PQI1" t="str">
            <v>y</v>
          </cell>
          <cell r="PQJ1" t="str">
            <v>y</v>
          </cell>
          <cell r="PQK1" t="str">
            <v>y</v>
          </cell>
          <cell r="PQL1" t="str">
            <v>y</v>
          </cell>
          <cell r="PQM1" t="str">
            <v>y</v>
          </cell>
          <cell r="PQN1" t="str">
            <v>y</v>
          </cell>
          <cell r="PQO1" t="str">
            <v>y</v>
          </cell>
          <cell r="PQP1" t="str">
            <v>y</v>
          </cell>
          <cell r="PQQ1" t="str">
            <v>y</v>
          </cell>
          <cell r="PQR1" t="str">
            <v>y</v>
          </cell>
          <cell r="PQS1" t="str">
            <v>y</v>
          </cell>
          <cell r="PQT1" t="str">
            <v>y</v>
          </cell>
          <cell r="PQU1" t="str">
            <v>y</v>
          </cell>
          <cell r="PQV1" t="str">
            <v>y</v>
          </cell>
          <cell r="PQW1" t="str">
            <v>y</v>
          </cell>
          <cell r="PQX1" t="str">
            <v>y</v>
          </cell>
          <cell r="PQY1" t="str">
            <v>y</v>
          </cell>
          <cell r="PQZ1" t="str">
            <v>y</v>
          </cell>
          <cell r="PRA1" t="str">
            <v>y</v>
          </cell>
          <cell r="PRB1" t="str">
            <v>y</v>
          </cell>
          <cell r="PRC1" t="str">
            <v>y</v>
          </cell>
          <cell r="PRD1" t="str">
            <v>y</v>
          </cell>
          <cell r="PRE1" t="str">
            <v>y</v>
          </cell>
          <cell r="PRF1" t="str">
            <v>y</v>
          </cell>
          <cell r="PRG1" t="str">
            <v>y</v>
          </cell>
          <cell r="PRH1" t="str">
            <v>y</v>
          </cell>
          <cell r="PRI1" t="str">
            <v>y</v>
          </cell>
          <cell r="PRJ1" t="str">
            <v>y</v>
          </cell>
          <cell r="PRK1" t="str">
            <v>y</v>
          </cell>
          <cell r="PRL1" t="str">
            <v>y</v>
          </cell>
          <cell r="PRM1" t="str">
            <v>y</v>
          </cell>
          <cell r="PRN1" t="str">
            <v>y</v>
          </cell>
          <cell r="PRO1" t="str">
            <v>y</v>
          </cell>
          <cell r="PRP1" t="str">
            <v>y</v>
          </cell>
          <cell r="PRQ1" t="str">
            <v>y</v>
          </cell>
          <cell r="PRR1" t="str">
            <v>y</v>
          </cell>
          <cell r="PRS1" t="str">
            <v>y</v>
          </cell>
          <cell r="PRT1" t="str">
            <v>y</v>
          </cell>
          <cell r="PRU1" t="str">
            <v>y</v>
          </cell>
          <cell r="PRV1" t="str">
            <v>y</v>
          </cell>
          <cell r="PRW1" t="str">
            <v>y</v>
          </cell>
          <cell r="PRX1" t="str">
            <v>y</v>
          </cell>
          <cell r="PRY1" t="str">
            <v>y</v>
          </cell>
          <cell r="PRZ1" t="str">
            <v>y</v>
          </cell>
          <cell r="PSA1" t="str">
            <v>y</v>
          </cell>
          <cell r="PSB1" t="str">
            <v>y</v>
          </cell>
          <cell r="PSC1" t="str">
            <v>y</v>
          </cell>
          <cell r="PSD1" t="str">
            <v>y</v>
          </cell>
          <cell r="PSE1" t="str">
            <v>y</v>
          </cell>
          <cell r="PSF1" t="str">
            <v>y</v>
          </cell>
          <cell r="PSG1" t="str">
            <v>y</v>
          </cell>
          <cell r="PSH1" t="str">
            <v>y</v>
          </cell>
          <cell r="PSI1" t="str">
            <v>y</v>
          </cell>
          <cell r="PSJ1" t="str">
            <v>y</v>
          </cell>
          <cell r="PSK1" t="str">
            <v>y</v>
          </cell>
          <cell r="PSL1" t="str">
            <v>y</v>
          </cell>
          <cell r="PSM1" t="str">
            <v>y</v>
          </cell>
          <cell r="PSN1" t="str">
            <v>y</v>
          </cell>
          <cell r="PSO1" t="str">
            <v>y</v>
          </cell>
          <cell r="PSP1" t="str">
            <v>y</v>
          </cell>
          <cell r="PSQ1" t="str">
            <v>y</v>
          </cell>
          <cell r="PSR1" t="str">
            <v>y</v>
          </cell>
          <cell r="PSS1" t="str">
            <v>y</v>
          </cell>
          <cell r="PST1" t="str">
            <v>y</v>
          </cell>
          <cell r="PSU1" t="str">
            <v>y</v>
          </cell>
          <cell r="PSV1" t="str">
            <v>y</v>
          </cell>
          <cell r="PSW1" t="str">
            <v>y</v>
          </cell>
          <cell r="PSX1" t="str">
            <v>y</v>
          </cell>
          <cell r="PSY1" t="str">
            <v>y</v>
          </cell>
          <cell r="PSZ1" t="str">
            <v>y</v>
          </cell>
          <cell r="PTA1" t="str">
            <v>y</v>
          </cell>
          <cell r="PTB1" t="str">
            <v>y</v>
          </cell>
          <cell r="PTC1" t="str">
            <v>y</v>
          </cell>
          <cell r="PTD1" t="str">
            <v>y</v>
          </cell>
          <cell r="PTE1" t="str">
            <v>y</v>
          </cell>
          <cell r="PTF1" t="str">
            <v>y</v>
          </cell>
          <cell r="PTG1" t="str">
            <v>y</v>
          </cell>
          <cell r="PTH1" t="str">
            <v>y</v>
          </cell>
          <cell r="PTI1" t="str">
            <v>y</v>
          </cell>
          <cell r="PTJ1" t="str">
            <v>y</v>
          </cell>
          <cell r="PTK1" t="str">
            <v>y</v>
          </cell>
          <cell r="PTL1" t="str">
            <v>y</v>
          </cell>
          <cell r="PTM1" t="str">
            <v>y</v>
          </cell>
          <cell r="PTN1" t="str">
            <v>y</v>
          </cell>
          <cell r="PTO1" t="str">
            <v>y</v>
          </cell>
          <cell r="PTP1" t="str">
            <v>y</v>
          </cell>
          <cell r="PTQ1" t="str">
            <v>y</v>
          </cell>
          <cell r="PTR1" t="str">
            <v>y</v>
          </cell>
          <cell r="PTS1" t="str">
            <v>y</v>
          </cell>
          <cell r="PTT1" t="str">
            <v>y</v>
          </cell>
          <cell r="PTU1" t="str">
            <v>y</v>
          </cell>
          <cell r="PTV1" t="str">
            <v>y</v>
          </cell>
          <cell r="PTW1" t="str">
            <v>y</v>
          </cell>
          <cell r="PTX1" t="str">
            <v>y</v>
          </cell>
          <cell r="PTY1" t="str">
            <v>y</v>
          </cell>
          <cell r="PTZ1" t="str">
            <v>y</v>
          </cell>
          <cell r="PUA1" t="str">
            <v>y</v>
          </cell>
          <cell r="PUB1" t="str">
            <v>y</v>
          </cell>
          <cell r="PUC1" t="str">
            <v>y</v>
          </cell>
          <cell r="PUD1" t="str">
            <v>y</v>
          </cell>
          <cell r="PUE1" t="str">
            <v>y</v>
          </cell>
          <cell r="PUF1" t="str">
            <v>y</v>
          </cell>
          <cell r="PUG1" t="str">
            <v>y</v>
          </cell>
          <cell r="PUH1" t="str">
            <v>y</v>
          </cell>
          <cell r="PUI1" t="str">
            <v>y</v>
          </cell>
          <cell r="PUJ1" t="str">
            <v>y</v>
          </cell>
          <cell r="PUK1" t="str">
            <v>y</v>
          </cell>
          <cell r="PUL1" t="str">
            <v>y</v>
          </cell>
          <cell r="PUM1" t="str">
            <v>y</v>
          </cell>
          <cell r="PUN1" t="str">
            <v>y</v>
          </cell>
          <cell r="PUO1" t="str">
            <v>y</v>
          </cell>
          <cell r="PUP1" t="str">
            <v>y</v>
          </cell>
          <cell r="PUQ1" t="str">
            <v>y</v>
          </cell>
          <cell r="PUR1" t="str">
            <v>y</v>
          </cell>
          <cell r="PUS1" t="str">
            <v>y</v>
          </cell>
          <cell r="PUT1" t="str">
            <v>y</v>
          </cell>
          <cell r="PUU1" t="str">
            <v>y</v>
          </cell>
          <cell r="PUV1" t="str">
            <v>y</v>
          </cell>
          <cell r="PUW1" t="str">
            <v>y</v>
          </cell>
          <cell r="PUX1" t="str">
            <v>y</v>
          </cell>
          <cell r="PUY1" t="str">
            <v>y</v>
          </cell>
          <cell r="PUZ1" t="str">
            <v>y</v>
          </cell>
          <cell r="PVA1" t="str">
            <v>y</v>
          </cell>
          <cell r="PVB1" t="str">
            <v>y</v>
          </cell>
          <cell r="PVC1" t="str">
            <v>y</v>
          </cell>
          <cell r="PVD1" t="str">
            <v>y</v>
          </cell>
          <cell r="PVE1" t="str">
            <v>y</v>
          </cell>
          <cell r="PVF1" t="str">
            <v>y</v>
          </cell>
          <cell r="PVG1" t="str">
            <v>y</v>
          </cell>
          <cell r="PVH1" t="str">
            <v>y</v>
          </cell>
          <cell r="PVI1" t="str">
            <v>y</v>
          </cell>
          <cell r="PVJ1" t="str">
            <v>y</v>
          </cell>
          <cell r="PVK1" t="str">
            <v>y</v>
          </cell>
          <cell r="PVL1" t="str">
            <v>y</v>
          </cell>
          <cell r="PVM1" t="str">
            <v>y</v>
          </cell>
          <cell r="PVN1" t="str">
            <v>y</v>
          </cell>
          <cell r="PVO1" t="str">
            <v>y</v>
          </cell>
          <cell r="PVP1" t="str">
            <v>y</v>
          </cell>
          <cell r="PVQ1" t="str">
            <v>y</v>
          </cell>
          <cell r="PVR1" t="str">
            <v>y</v>
          </cell>
          <cell r="PVS1" t="str">
            <v>y</v>
          </cell>
          <cell r="PVT1" t="str">
            <v>y</v>
          </cell>
          <cell r="PVU1" t="str">
            <v>y</v>
          </cell>
          <cell r="PVV1" t="str">
            <v>y</v>
          </cell>
          <cell r="PVW1" t="str">
            <v>y</v>
          </cell>
          <cell r="PVX1" t="str">
            <v>y</v>
          </cell>
          <cell r="PVY1" t="str">
            <v>y</v>
          </cell>
          <cell r="PVZ1" t="str">
            <v>y</v>
          </cell>
          <cell r="PWA1" t="str">
            <v>y</v>
          </cell>
          <cell r="PWB1" t="str">
            <v>y</v>
          </cell>
          <cell r="PWC1" t="str">
            <v>y</v>
          </cell>
          <cell r="PWD1" t="str">
            <v>y</v>
          </cell>
          <cell r="PWE1" t="str">
            <v>y</v>
          </cell>
          <cell r="PWF1" t="str">
            <v>y</v>
          </cell>
          <cell r="PWG1" t="str">
            <v>y</v>
          </cell>
          <cell r="PWH1" t="str">
            <v>y</v>
          </cell>
          <cell r="PWI1" t="str">
            <v>y</v>
          </cell>
          <cell r="PWJ1" t="str">
            <v>y</v>
          </cell>
          <cell r="PWK1" t="str">
            <v>y</v>
          </cell>
          <cell r="PWL1" t="str">
            <v>y</v>
          </cell>
          <cell r="PWM1" t="str">
            <v>y</v>
          </cell>
          <cell r="PWN1" t="str">
            <v>y</v>
          </cell>
          <cell r="PWO1" t="str">
            <v>y</v>
          </cell>
          <cell r="PWP1" t="str">
            <v>y</v>
          </cell>
          <cell r="PWQ1" t="str">
            <v>y</v>
          </cell>
          <cell r="PWR1" t="str">
            <v>y</v>
          </cell>
          <cell r="PWS1" t="str">
            <v>y</v>
          </cell>
          <cell r="PWT1" t="str">
            <v>y</v>
          </cell>
          <cell r="PWU1" t="str">
            <v>y</v>
          </cell>
          <cell r="PWV1" t="str">
            <v>y</v>
          </cell>
          <cell r="PWW1" t="str">
            <v>y</v>
          </cell>
          <cell r="PWX1" t="str">
            <v>y</v>
          </cell>
          <cell r="PWY1" t="str">
            <v>y</v>
          </cell>
          <cell r="PWZ1" t="str">
            <v>y</v>
          </cell>
          <cell r="PXA1" t="str">
            <v>y</v>
          </cell>
          <cell r="PXB1" t="str">
            <v>y</v>
          </cell>
          <cell r="PXC1" t="str">
            <v>y</v>
          </cell>
          <cell r="PXD1" t="str">
            <v>y</v>
          </cell>
          <cell r="PXE1" t="str">
            <v>y</v>
          </cell>
          <cell r="PXF1" t="str">
            <v>y</v>
          </cell>
          <cell r="PXG1" t="str">
            <v>y</v>
          </cell>
          <cell r="PXH1" t="str">
            <v>y</v>
          </cell>
          <cell r="PXI1" t="str">
            <v>y</v>
          </cell>
          <cell r="PXJ1" t="str">
            <v>y</v>
          </cell>
          <cell r="PXK1" t="str">
            <v>y</v>
          </cell>
          <cell r="PXL1" t="str">
            <v>y</v>
          </cell>
          <cell r="PXM1" t="str">
            <v>y</v>
          </cell>
          <cell r="PXN1" t="str">
            <v>y</v>
          </cell>
          <cell r="PXO1" t="str">
            <v>y</v>
          </cell>
          <cell r="PXP1" t="str">
            <v>y</v>
          </cell>
          <cell r="PXQ1" t="str">
            <v>y</v>
          </cell>
          <cell r="PXR1" t="str">
            <v>y</v>
          </cell>
          <cell r="PXS1" t="str">
            <v>y</v>
          </cell>
          <cell r="PXT1" t="str">
            <v>y</v>
          </cell>
          <cell r="PXU1" t="str">
            <v>y</v>
          </cell>
          <cell r="PXV1" t="str">
            <v>y</v>
          </cell>
          <cell r="PXW1" t="str">
            <v>y</v>
          </cell>
          <cell r="PXX1" t="str">
            <v>y</v>
          </cell>
          <cell r="PXY1" t="str">
            <v>y</v>
          </cell>
          <cell r="PXZ1" t="str">
            <v>y</v>
          </cell>
          <cell r="PYA1" t="str">
            <v>y</v>
          </cell>
          <cell r="PYB1" t="str">
            <v>y</v>
          </cell>
          <cell r="PYC1" t="str">
            <v>y</v>
          </cell>
          <cell r="PYD1" t="str">
            <v>y</v>
          </cell>
          <cell r="PYE1" t="str">
            <v>y</v>
          </cell>
          <cell r="PYF1" t="str">
            <v>y</v>
          </cell>
          <cell r="PYG1" t="str">
            <v>y</v>
          </cell>
          <cell r="PYH1" t="str">
            <v>y</v>
          </cell>
          <cell r="PYI1" t="str">
            <v>y</v>
          </cell>
          <cell r="PYJ1" t="str">
            <v>y</v>
          </cell>
          <cell r="PYK1" t="str">
            <v>y</v>
          </cell>
          <cell r="PYL1" t="str">
            <v>y</v>
          </cell>
          <cell r="PYM1" t="str">
            <v>y</v>
          </cell>
          <cell r="PYN1" t="str">
            <v>y</v>
          </cell>
          <cell r="PYO1" t="str">
            <v>y</v>
          </cell>
          <cell r="PYP1" t="str">
            <v>y</v>
          </cell>
          <cell r="PYQ1" t="str">
            <v>y</v>
          </cell>
          <cell r="PYR1" t="str">
            <v>y</v>
          </cell>
          <cell r="PYS1" t="str">
            <v>y</v>
          </cell>
          <cell r="PYT1" t="str">
            <v>y</v>
          </cell>
          <cell r="PYU1" t="str">
            <v>y</v>
          </cell>
          <cell r="PYV1" t="str">
            <v>y</v>
          </cell>
          <cell r="PYW1" t="str">
            <v>y</v>
          </cell>
          <cell r="PYX1" t="str">
            <v>y</v>
          </cell>
          <cell r="PYY1" t="str">
            <v>y</v>
          </cell>
          <cell r="PYZ1" t="str">
            <v>y</v>
          </cell>
          <cell r="PZA1" t="str">
            <v>y</v>
          </cell>
          <cell r="PZB1" t="str">
            <v>y</v>
          </cell>
          <cell r="PZC1" t="str">
            <v>y</v>
          </cell>
          <cell r="PZD1" t="str">
            <v>y</v>
          </cell>
          <cell r="PZE1" t="str">
            <v>y</v>
          </cell>
          <cell r="PZF1" t="str">
            <v>y</v>
          </cell>
          <cell r="PZG1" t="str">
            <v>y</v>
          </cell>
          <cell r="PZH1" t="str">
            <v>y</v>
          </cell>
          <cell r="PZI1" t="str">
            <v>y</v>
          </cell>
          <cell r="PZJ1" t="str">
            <v>y</v>
          </cell>
          <cell r="PZK1" t="str">
            <v>y</v>
          </cell>
          <cell r="PZL1" t="str">
            <v>y</v>
          </cell>
          <cell r="PZM1" t="str">
            <v>y</v>
          </cell>
          <cell r="PZN1" t="str">
            <v>y</v>
          </cell>
          <cell r="PZO1" t="str">
            <v>y</v>
          </cell>
          <cell r="PZP1" t="str">
            <v>y</v>
          </cell>
          <cell r="PZQ1" t="str">
            <v>y</v>
          </cell>
          <cell r="PZR1" t="str">
            <v>y</v>
          </cell>
          <cell r="PZS1" t="str">
            <v>y</v>
          </cell>
          <cell r="PZT1" t="str">
            <v>y</v>
          </cell>
          <cell r="PZU1" t="str">
            <v>y</v>
          </cell>
          <cell r="PZV1" t="str">
            <v>y</v>
          </cell>
          <cell r="PZW1" t="str">
            <v>y</v>
          </cell>
          <cell r="PZX1" t="str">
            <v>y</v>
          </cell>
          <cell r="PZY1" t="str">
            <v>y</v>
          </cell>
          <cell r="PZZ1" t="str">
            <v>y</v>
          </cell>
          <cell r="QAA1" t="str">
            <v>y</v>
          </cell>
          <cell r="QAB1" t="str">
            <v>y</v>
          </cell>
          <cell r="QAC1" t="str">
            <v>y</v>
          </cell>
          <cell r="QAD1" t="str">
            <v>y</v>
          </cell>
          <cell r="QAE1" t="str">
            <v>y</v>
          </cell>
          <cell r="QAF1" t="str">
            <v>y</v>
          </cell>
          <cell r="QAG1" t="str">
            <v>y</v>
          </cell>
          <cell r="QAH1" t="str">
            <v>y</v>
          </cell>
          <cell r="QAI1" t="str">
            <v>y</v>
          </cell>
          <cell r="QAJ1" t="str">
            <v>y</v>
          </cell>
          <cell r="QAK1" t="str">
            <v>y</v>
          </cell>
          <cell r="QAL1" t="str">
            <v>y</v>
          </cell>
          <cell r="QAM1" t="str">
            <v>y</v>
          </cell>
          <cell r="QAN1" t="str">
            <v>y</v>
          </cell>
          <cell r="QAO1" t="str">
            <v>y</v>
          </cell>
          <cell r="QAP1" t="str">
            <v>y</v>
          </cell>
          <cell r="QAQ1" t="str">
            <v>y</v>
          </cell>
          <cell r="QAR1" t="str">
            <v>y</v>
          </cell>
          <cell r="QAS1" t="str">
            <v>y</v>
          </cell>
          <cell r="QAT1" t="str">
            <v>y</v>
          </cell>
          <cell r="QAU1" t="str">
            <v>y</v>
          </cell>
          <cell r="QAV1" t="str">
            <v>y</v>
          </cell>
          <cell r="QAW1" t="str">
            <v>y</v>
          </cell>
          <cell r="QAX1" t="str">
            <v>y</v>
          </cell>
          <cell r="QAY1" t="str">
            <v>y</v>
          </cell>
          <cell r="QAZ1" t="str">
            <v>y</v>
          </cell>
          <cell r="QBA1" t="str">
            <v>y</v>
          </cell>
          <cell r="QBB1" t="str">
            <v>y</v>
          </cell>
          <cell r="QBC1" t="str">
            <v>y</v>
          </cell>
          <cell r="QBD1" t="str">
            <v>y</v>
          </cell>
          <cell r="QBE1" t="str">
            <v>y</v>
          </cell>
          <cell r="QBF1" t="str">
            <v>y</v>
          </cell>
          <cell r="QBG1" t="str">
            <v>y</v>
          </cell>
          <cell r="QBH1" t="str">
            <v>y</v>
          </cell>
          <cell r="QBI1" t="str">
            <v>y</v>
          </cell>
          <cell r="QBJ1" t="str">
            <v>y</v>
          </cell>
          <cell r="QBK1" t="str">
            <v>y</v>
          </cell>
          <cell r="QBL1" t="str">
            <v>y</v>
          </cell>
          <cell r="QBM1" t="str">
            <v>y</v>
          </cell>
          <cell r="QBN1" t="str">
            <v>y</v>
          </cell>
          <cell r="QBO1" t="str">
            <v>y</v>
          </cell>
          <cell r="QBP1" t="str">
            <v>y</v>
          </cell>
          <cell r="QBQ1" t="str">
            <v>y</v>
          </cell>
          <cell r="QBR1" t="str">
            <v>y</v>
          </cell>
          <cell r="QBS1" t="str">
            <v>y</v>
          </cell>
          <cell r="QBT1" t="str">
            <v>y</v>
          </cell>
          <cell r="QBU1" t="str">
            <v>y</v>
          </cell>
          <cell r="QBV1" t="str">
            <v>y</v>
          </cell>
          <cell r="QBW1" t="str">
            <v>y</v>
          </cell>
          <cell r="QBX1" t="str">
            <v>y</v>
          </cell>
          <cell r="QBY1" t="str">
            <v>y</v>
          </cell>
          <cell r="QBZ1" t="str">
            <v>y</v>
          </cell>
          <cell r="QCA1" t="str">
            <v>y</v>
          </cell>
          <cell r="QCB1" t="str">
            <v>y</v>
          </cell>
          <cell r="QCC1" t="str">
            <v>y</v>
          </cell>
          <cell r="QCD1" t="str">
            <v>y</v>
          </cell>
          <cell r="QCE1" t="str">
            <v>y</v>
          </cell>
          <cell r="QCF1" t="str">
            <v>y</v>
          </cell>
          <cell r="QCG1" t="str">
            <v>y</v>
          </cell>
          <cell r="QCH1" t="str">
            <v>y</v>
          </cell>
          <cell r="QCI1" t="str">
            <v>y</v>
          </cell>
          <cell r="QCJ1" t="str">
            <v>y</v>
          </cell>
          <cell r="QCK1" t="str">
            <v>y</v>
          </cell>
          <cell r="QCL1" t="str">
            <v>y</v>
          </cell>
          <cell r="QCM1" t="str">
            <v>y</v>
          </cell>
          <cell r="QCN1" t="str">
            <v>y</v>
          </cell>
          <cell r="QCO1" t="str">
            <v>y</v>
          </cell>
          <cell r="QCP1" t="str">
            <v>y</v>
          </cell>
          <cell r="QCQ1" t="str">
            <v>y</v>
          </cell>
          <cell r="QCR1" t="str">
            <v>y</v>
          </cell>
          <cell r="QCS1" t="str">
            <v>y</v>
          </cell>
          <cell r="QCT1" t="str">
            <v>y</v>
          </cell>
          <cell r="QCU1" t="str">
            <v>y</v>
          </cell>
          <cell r="QCV1" t="str">
            <v>y</v>
          </cell>
          <cell r="QCW1" t="str">
            <v>y</v>
          </cell>
          <cell r="QCX1" t="str">
            <v>y</v>
          </cell>
          <cell r="QCY1" t="str">
            <v>y</v>
          </cell>
          <cell r="QCZ1" t="str">
            <v>y</v>
          </cell>
          <cell r="QDA1" t="str">
            <v>y</v>
          </cell>
          <cell r="QDB1" t="str">
            <v>y</v>
          </cell>
          <cell r="QDC1" t="str">
            <v>y</v>
          </cell>
          <cell r="QDD1" t="str">
            <v>y</v>
          </cell>
          <cell r="QDE1" t="str">
            <v>y</v>
          </cell>
          <cell r="QDF1" t="str">
            <v>y</v>
          </cell>
          <cell r="QDG1" t="str">
            <v>y</v>
          </cell>
          <cell r="QDH1" t="str">
            <v>y</v>
          </cell>
          <cell r="QDI1" t="str">
            <v>y</v>
          </cell>
          <cell r="QDJ1" t="str">
            <v>y</v>
          </cell>
          <cell r="QDK1" t="str">
            <v>y</v>
          </cell>
          <cell r="QDL1" t="str">
            <v>y</v>
          </cell>
          <cell r="QDM1" t="str">
            <v>y</v>
          </cell>
          <cell r="QDN1" t="str">
            <v>y</v>
          </cell>
          <cell r="QDO1" t="str">
            <v>y</v>
          </cell>
          <cell r="QDP1" t="str">
            <v>y</v>
          </cell>
          <cell r="QDQ1" t="str">
            <v>y</v>
          </cell>
          <cell r="QDR1" t="str">
            <v>y</v>
          </cell>
          <cell r="QDS1" t="str">
            <v>y</v>
          </cell>
          <cell r="QDT1" t="str">
            <v>y</v>
          </cell>
          <cell r="QDU1" t="str">
            <v>y</v>
          </cell>
          <cell r="QDV1" t="str">
            <v>y</v>
          </cell>
          <cell r="QDW1" t="str">
            <v>y</v>
          </cell>
          <cell r="QDX1" t="str">
            <v>y</v>
          </cell>
          <cell r="QDY1" t="str">
            <v>y</v>
          </cell>
          <cell r="QDZ1" t="str">
            <v>y</v>
          </cell>
          <cell r="QEA1" t="str">
            <v>y</v>
          </cell>
          <cell r="QEB1" t="str">
            <v>y</v>
          </cell>
          <cell r="QEC1" t="str">
            <v>y</v>
          </cell>
          <cell r="QED1" t="str">
            <v>y</v>
          </cell>
          <cell r="QEE1" t="str">
            <v>y</v>
          </cell>
          <cell r="QEF1" t="str">
            <v>y</v>
          </cell>
          <cell r="QEG1" t="str">
            <v>y</v>
          </cell>
          <cell r="QEH1" t="str">
            <v>y</v>
          </cell>
          <cell r="QEI1" t="str">
            <v>y</v>
          </cell>
          <cell r="QEJ1" t="str">
            <v>y</v>
          </cell>
          <cell r="QEK1" t="str">
            <v>y</v>
          </cell>
          <cell r="QEL1" t="str">
            <v>y</v>
          </cell>
          <cell r="QEM1" t="str">
            <v>y</v>
          </cell>
          <cell r="QEN1" t="str">
            <v>y</v>
          </cell>
          <cell r="QEO1" t="str">
            <v>y</v>
          </cell>
          <cell r="QEP1" t="str">
            <v>y</v>
          </cell>
          <cell r="QEQ1" t="str">
            <v>y</v>
          </cell>
          <cell r="QER1" t="str">
            <v>y</v>
          </cell>
          <cell r="QES1" t="str">
            <v>y</v>
          </cell>
          <cell r="QET1" t="str">
            <v>y</v>
          </cell>
          <cell r="QEU1" t="str">
            <v>y</v>
          </cell>
          <cell r="QEV1" t="str">
            <v>y</v>
          </cell>
          <cell r="QEW1" t="str">
            <v>y</v>
          </cell>
          <cell r="QEX1" t="str">
            <v>y</v>
          </cell>
          <cell r="QEY1" t="str">
            <v>y</v>
          </cell>
          <cell r="QEZ1" t="str">
            <v>y</v>
          </cell>
          <cell r="QFA1" t="str">
            <v>y</v>
          </cell>
          <cell r="QFB1" t="str">
            <v>y</v>
          </cell>
          <cell r="QFC1" t="str">
            <v>y</v>
          </cell>
          <cell r="QFD1" t="str">
            <v>y</v>
          </cell>
          <cell r="QFE1" t="str">
            <v>y</v>
          </cell>
          <cell r="QFF1" t="str">
            <v>y</v>
          </cell>
          <cell r="QFG1" t="str">
            <v>y</v>
          </cell>
          <cell r="QFH1" t="str">
            <v>y</v>
          </cell>
          <cell r="QFI1" t="str">
            <v>y</v>
          </cell>
          <cell r="QFJ1" t="str">
            <v>y</v>
          </cell>
          <cell r="QFK1" t="str">
            <v>y</v>
          </cell>
          <cell r="QFL1" t="str">
            <v>y</v>
          </cell>
          <cell r="QFM1" t="str">
            <v>y</v>
          </cell>
          <cell r="QFN1" t="str">
            <v>y</v>
          </cell>
          <cell r="QFO1" t="str">
            <v>y</v>
          </cell>
          <cell r="QFP1" t="str">
            <v>y</v>
          </cell>
          <cell r="QFQ1" t="str">
            <v>y</v>
          </cell>
          <cell r="QFR1" t="str">
            <v>y</v>
          </cell>
          <cell r="QFS1" t="str">
            <v>y</v>
          </cell>
          <cell r="QFT1" t="str">
            <v>y</v>
          </cell>
          <cell r="QFU1" t="str">
            <v>y</v>
          </cell>
          <cell r="QFV1" t="str">
            <v>y</v>
          </cell>
          <cell r="QFW1" t="str">
            <v>y</v>
          </cell>
          <cell r="QFX1" t="str">
            <v>y</v>
          </cell>
          <cell r="QFY1" t="str">
            <v>y</v>
          </cell>
          <cell r="QFZ1" t="str">
            <v>y</v>
          </cell>
          <cell r="QGA1" t="str">
            <v>y</v>
          </cell>
          <cell r="QGB1" t="str">
            <v>y</v>
          </cell>
          <cell r="QGC1" t="str">
            <v>y</v>
          </cell>
          <cell r="QGD1" t="str">
            <v>y</v>
          </cell>
          <cell r="QGE1" t="str">
            <v>y</v>
          </cell>
          <cell r="QGF1" t="str">
            <v>y</v>
          </cell>
          <cell r="QGG1" t="str">
            <v>y</v>
          </cell>
          <cell r="QGH1" t="str">
            <v>y</v>
          </cell>
          <cell r="QGI1" t="str">
            <v>y</v>
          </cell>
          <cell r="QGJ1" t="str">
            <v>y</v>
          </cell>
          <cell r="QGK1" t="str">
            <v>y</v>
          </cell>
          <cell r="QGL1" t="str">
            <v>y</v>
          </cell>
          <cell r="QGM1" t="str">
            <v>y</v>
          </cell>
          <cell r="QGN1" t="str">
            <v>y</v>
          </cell>
          <cell r="QGO1" t="str">
            <v>y</v>
          </cell>
          <cell r="QGP1" t="str">
            <v>y</v>
          </cell>
          <cell r="QGQ1" t="str">
            <v>y</v>
          </cell>
          <cell r="QGR1" t="str">
            <v>y</v>
          </cell>
          <cell r="QGS1" t="str">
            <v>y</v>
          </cell>
          <cell r="QGT1" t="str">
            <v>y</v>
          </cell>
          <cell r="QGU1" t="str">
            <v>y</v>
          </cell>
          <cell r="QGV1" t="str">
            <v>y</v>
          </cell>
          <cell r="QGW1" t="str">
            <v>y</v>
          </cell>
          <cell r="QGX1" t="str">
            <v>y</v>
          </cell>
          <cell r="QGY1" t="str">
            <v>y</v>
          </cell>
          <cell r="QGZ1" t="str">
            <v>y</v>
          </cell>
          <cell r="QHA1" t="str">
            <v>y</v>
          </cell>
          <cell r="QHB1" t="str">
            <v>y</v>
          </cell>
          <cell r="QHC1" t="str">
            <v>y</v>
          </cell>
          <cell r="QHD1" t="str">
            <v>y</v>
          </cell>
          <cell r="QHE1" t="str">
            <v>y</v>
          </cell>
          <cell r="QHF1" t="str">
            <v>y</v>
          </cell>
          <cell r="QHG1" t="str">
            <v>y</v>
          </cell>
          <cell r="QHH1" t="str">
            <v>y</v>
          </cell>
          <cell r="QHI1" t="str">
            <v>y</v>
          </cell>
          <cell r="QHJ1" t="str">
            <v>y</v>
          </cell>
          <cell r="QHK1" t="str">
            <v>y</v>
          </cell>
          <cell r="QHL1" t="str">
            <v>y</v>
          </cell>
          <cell r="QHM1" t="str">
            <v>y</v>
          </cell>
          <cell r="QHN1" t="str">
            <v>y</v>
          </cell>
          <cell r="QHO1" t="str">
            <v>y</v>
          </cell>
          <cell r="QHP1" t="str">
            <v>y</v>
          </cell>
          <cell r="QHQ1" t="str">
            <v>y</v>
          </cell>
          <cell r="QHR1" t="str">
            <v>y</v>
          </cell>
          <cell r="QHS1" t="str">
            <v>y</v>
          </cell>
          <cell r="QHT1" t="str">
            <v>y</v>
          </cell>
          <cell r="QHU1" t="str">
            <v>y</v>
          </cell>
          <cell r="QHV1" t="str">
            <v>y</v>
          </cell>
          <cell r="QHW1" t="str">
            <v>y</v>
          </cell>
          <cell r="QHX1" t="str">
            <v>y</v>
          </cell>
          <cell r="QHY1" t="str">
            <v>y</v>
          </cell>
          <cell r="QHZ1" t="str">
            <v>y</v>
          </cell>
          <cell r="QIA1" t="str">
            <v>y</v>
          </cell>
          <cell r="QIB1" t="str">
            <v>y</v>
          </cell>
          <cell r="QIC1" t="str">
            <v>y</v>
          </cell>
          <cell r="QID1" t="str">
            <v>y</v>
          </cell>
          <cell r="QIE1" t="str">
            <v>y</v>
          </cell>
          <cell r="QIF1" t="str">
            <v>y</v>
          </cell>
          <cell r="QIG1" t="str">
            <v>y</v>
          </cell>
          <cell r="QIH1" t="str">
            <v>y</v>
          </cell>
          <cell r="QII1" t="str">
            <v>y</v>
          </cell>
          <cell r="QIJ1" t="str">
            <v>y</v>
          </cell>
          <cell r="QIK1" t="str">
            <v>y</v>
          </cell>
          <cell r="QIL1" t="str">
            <v>y</v>
          </cell>
          <cell r="QIM1" t="str">
            <v>y</v>
          </cell>
          <cell r="QIN1" t="str">
            <v>y</v>
          </cell>
          <cell r="QIO1" t="str">
            <v>y</v>
          </cell>
          <cell r="QIP1" t="str">
            <v>y</v>
          </cell>
          <cell r="QIQ1" t="str">
            <v>y</v>
          </cell>
          <cell r="QIR1" t="str">
            <v>y</v>
          </cell>
          <cell r="QIS1" t="str">
            <v>y</v>
          </cell>
          <cell r="QIT1" t="str">
            <v>y</v>
          </cell>
          <cell r="QIU1" t="str">
            <v>y</v>
          </cell>
          <cell r="QIV1" t="str">
            <v>y</v>
          </cell>
          <cell r="QIW1" t="str">
            <v>y</v>
          </cell>
          <cell r="QIX1" t="str">
            <v>y</v>
          </cell>
          <cell r="QIY1" t="str">
            <v>y</v>
          </cell>
          <cell r="QIZ1" t="str">
            <v>y</v>
          </cell>
          <cell r="QJA1" t="str">
            <v>y</v>
          </cell>
          <cell r="QJB1" t="str">
            <v>y</v>
          </cell>
          <cell r="QJC1" t="str">
            <v>y</v>
          </cell>
          <cell r="QJD1" t="str">
            <v>y</v>
          </cell>
          <cell r="QJE1" t="str">
            <v>y</v>
          </cell>
          <cell r="QJF1" t="str">
            <v>y</v>
          </cell>
          <cell r="QJG1" t="str">
            <v>y</v>
          </cell>
          <cell r="QJH1" t="str">
            <v>y</v>
          </cell>
          <cell r="QJI1" t="str">
            <v>y</v>
          </cell>
          <cell r="QJJ1" t="str">
            <v>y</v>
          </cell>
          <cell r="QJK1" t="str">
            <v>y</v>
          </cell>
          <cell r="QJL1" t="str">
            <v>y</v>
          </cell>
          <cell r="QJM1" t="str">
            <v>y</v>
          </cell>
          <cell r="QJN1" t="str">
            <v>y</v>
          </cell>
          <cell r="QJO1" t="str">
            <v>y</v>
          </cell>
          <cell r="QJP1" t="str">
            <v>y</v>
          </cell>
          <cell r="QJQ1" t="str">
            <v>y</v>
          </cell>
          <cell r="QJR1" t="str">
            <v>y</v>
          </cell>
          <cell r="QJS1" t="str">
            <v>y</v>
          </cell>
          <cell r="QJT1" t="str">
            <v>y</v>
          </cell>
          <cell r="QJU1" t="str">
            <v>y</v>
          </cell>
          <cell r="QJV1" t="str">
            <v>y</v>
          </cell>
          <cell r="QJW1" t="str">
            <v>y</v>
          </cell>
          <cell r="QJX1" t="str">
            <v>y</v>
          </cell>
          <cell r="QJY1" t="str">
            <v>y</v>
          </cell>
          <cell r="QJZ1" t="str">
            <v>y</v>
          </cell>
          <cell r="QKA1" t="str">
            <v>y</v>
          </cell>
          <cell r="QKB1" t="str">
            <v>y</v>
          </cell>
          <cell r="QKC1" t="str">
            <v>y</v>
          </cell>
          <cell r="QKD1" t="str">
            <v>y</v>
          </cell>
          <cell r="QKE1" t="str">
            <v>y</v>
          </cell>
          <cell r="QKF1" t="str">
            <v>y</v>
          </cell>
          <cell r="QKG1" t="str">
            <v>y</v>
          </cell>
          <cell r="QKH1" t="str">
            <v>y</v>
          </cell>
          <cell r="QKI1" t="str">
            <v>y</v>
          </cell>
          <cell r="QKJ1" t="str">
            <v>y</v>
          </cell>
          <cell r="QKK1" t="str">
            <v>y</v>
          </cell>
          <cell r="QKL1" t="str">
            <v>y</v>
          </cell>
          <cell r="QKM1" t="str">
            <v>y</v>
          </cell>
          <cell r="QKN1" t="str">
            <v>y</v>
          </cell>
          <cell r="QKO1" t="str">
            <v>y</v>
          </cell>
          <cell r="QKP1" t="str">
            <v>y</v>
          </cell>
          <cell r="QKQ1" t="str">
            <v>y</v>
          </cell>
          <cell r="QKR1" t="str">
            <v>y</v>
          </cell>
          <cell r="QKS1" t="str">
            <v>y</v>
          </cell>
          <cell r="QKT1" t="str">
            <v>y</v>
          </cell>
          <cell r="QKU1" t="str">
            <v>y</v>
          </cell>
          <cell r="QKV1" t="str">
            <v>y</v>
          </cell>
          <cell r="QKW1" t="str">
            <v>y</v>
          </cell>
          <cell r="QKX1" t="str">
            <v>y</v>
          </cell>
          <cell r="QKY1" t="str">
            <v>y</v>
          </cell>
          <cell r="QKZ1" t="str">
            <v>y</v>
          </cell>
          <cell r="QLA1" t="str">
            <v>y</v>
          </cell>
          <cell r="QLB1" t="str">
            <v>y</v>
          </cell>
          <cell r="QLC1" t="str">
            <v>y</v>
          </cell>
          <cell r="QLD1" t="str">
            <v>y</v>
          </cell>
          <cell r="QLE1" t="str">
            <v>y</v>
          </cell>
          <cell r="QLF1" t="str">
            <v>y</v>
          </cell>
          <cell r="QLG1" t="str">
            <v>y</v>
          </cell>
          <cell r="QLH1" t="str">
            <v>y</v>
          </cell>
          <cell r="QLI1" t="str">
            <v>y</v>
          </cell>
          <cell r="QLJ1" t="str">
            <v>y</v>
          </cell>
          <cell r="QLK1" t="str">
            <v>y</v>
          </cell>
          <cell r="QLL1" t="str">
            <v>y</v>
          </cell>
          <cell r="QLM1" t="str">
            <v>y</v>
          </cell>
          <cell r="QLN1" t="str">
            <v>y</v>
          </cell>
          <cell r="QLO1" t="str">
            <v>y</v>
          </cell>
          <cell r="QLP1" t="str">
            <v>y</v>
          </cell>
          <cell r="QLQ1" t="str">
            <v>y</v>
          </cell>
          <cell r="QLR1" t="str">
            <v>y</v>
          </cell>
          <cell r="QLS1" t="str">
            <v>y</v>
          </cell>
          <cell r="QLT1" t="str">
            <v>y</v>
          </cell>
          <cell r="QLU1" t="str">
            <v>y</v>
          </cell>
          <cell r="QLV1" t="str">
            <v>y</v>
          </cell>
          <cell r="QLW1" t="str">
            <v>y</v>
          </cell>
          <cell r="QLX1" t="str">
            <v>y</v>
          </cell>
          <cell r="QLY1" t="str">
            <v>y</v>
          </cell>
          <cell r="QLZ1" t="str">
            <v>y</v>
          </cell>
          <cell r="QMA1" t="str">
            <v>y</v>
          </cell>
          <cell r="QMB1" t="str">
            <v>y</v>
          </cell>
          <cell r="QMC1" t="str">
            <v>y</v>
          </cell>
          <cell r="QMD1" t="str">
            <v>y</v>
          </cell>
          <cell r="QME1" t="str">
            <v>y</v>
          </cell>
          <cell r="QMF1" t="str">
            <v>y</v>
          </cell>
          <cell r="QMG1" t="str">
            <v>y</v>
          </cell>
          <cell r="QMH1" t="str">
            <v>y</v>
          </cell>
          <cell r="QMI1" t="str">
            <v>y</v>
          </cell>
          <cell r="QMJ1" t="str">
            <v>y</v>
          </cell>
          <cell r="QMK1" t="str">
            <v>y</v>
          </cell>
          <cell r="QML1" t="str">
            <v>y</v>
          </cell>
          <cell r="QMM1" t="str">
            <v>y</v>
          </cell>
          <cell r="QMN1" t="str">
            <v>y</v>
          </cell>
          <cell r="QMO1" t="str">
            <v>y</v>
          </cell>
          <cell r="QMP1" t="str">
            <v>y</v>
          </cell>
          <cell r="QMQ1" t="str">
            <v>y</v>
          </cell>
          <cell r="QMR1" t="str">
            <v>y</v>
          </cell>
          <cell r="QMS1" t="str">
            <v>y</v>
          </cell>
          <cell r="QMT1" t="str">
            <v>y</v>
          </cell>
          <cell r="QMU1" t="str">
            <v>y</v>
          </cell>
          <cell r="QMV1" t="str">
            <v>y</v>
          </cell>
          <cell r="QMW1" t="str">
            <v>y</v>
          </cell>
          <cell r="QMX1" t="str">
            <v>y</v>
          </cell>
          <cell r="QMY1" t="str">
            <v>y</v>
          </cell>
          <cell r="QMZ1" t="str">
            <v>y</v>
          </cell>
          <cell r="QNA1" t="str">
            <v>y</v>
          </cell>
          <cell r="QNB1" t="str">
            <v>y</v>
          </cell>
          <cell r="QNC1" t="str">
            <v>y</v>
          </cell>
          <cell r="QND1" t="str">
            <v>y</v>
          </cell>
          <cell r="QNE1" t="str">
            <v>y</v>
          </cell>
          <cell r="QNF1" t="str">
            <v>y</v>
          </cell>
          <cell r="QNG1" t="str">
            <v>y</v>
          </cell>
          <cell r="QNH1" t="str">
            <v>y</v>
          </cell>
          <cell r="QNI1" t="str">
            <v>y</v>
          </cell>
          <cell r="QNJ1" t="str">
            <v>y</v>
          </cell>
          <cell r="QNK1" t="str">
            <v>y</v>
          </cell>
          <cell r="QNL1" t="str">
            <v>y</v>
          </cell>
          <cell r="QNM1" t="str">
            <v>y</v>
          </cell>
          <cell r="QNN1" t="str">
            <v>y</v>
          </cell>
          <cell r="QNO1" t="str">
            <v>y</v>
          </cell>
          <cell r="QNP1" t="str">
            <v>y</v>
          </cell>
          <cell r="QNQ1" t="str">
            <v>y</v>
          </cell>
          <cell r="QNR1" t="str">
            <v>y</v>
          </cell>
          <cell r="QNS1" t="str">
            <v>y</v>
          </cell>
          <cell r="QNT1" t="str">
            <v>y</v>
          </cell>
          <cell r="QNU1" t="str">
            <v>y</v>
          </cell>
          <cell r="QNV1" t="str">
            <v>y</v>
          </cell>
          <cell r="QNW1" t="str">
            <v>y</v>
          </cell>
          <cell r="QNX1" t="str">
            <v>y</v>
          </cell>
          <cell r="QNY1" t="str">
            <v>y</v>
          </cell>
          <cell r="QNZ1" t="str">
            <v>y</v>
          </cell>
          <cell r="QOA1" t="str">
            <v>y</v>
          </cell>
          <cell r="QOB1" t="str">
            <v>y</v>
          </cell>
          <cell r="QOC1" t="str">
            <v>y</v>
          </cell>
          <cell r="QOD1" t="str">
            <v>y</v>
          </cell>
          <cell r="QOE1" t="str">
            <v>y</v>
          </cell>
          <cell r="QOF1" t="str">
            <v>y</v>
          </cell>
          <cell r="QOG1" t="str">
            <v>y</v>
          </cell>
          <cell r="QOH1" t="str">
            <v>y</v>
          </cell>
          <cell r="QOI1" t="str">
            <v>y</v>
          </cell>
          <cell r="QOJ1" t="str">
            <v>y</v>
          </cell>
          <cell r="QOK1" t="str">
            <v>y</v>
          </cell>
          <cell r="QOL1" t="str">
            <v>y</v>
          </cell>
          <cell r="QOM1" t="str">
            <v>y</v>
          </cell>
          <cell r="QON1" t="str">
            <v>y</v>
          </cell>
          <cell r="QOO1" t="str">
            <v>y</v>
          </cell>
          <cell r="QOP1" t="str">
            <v>y</v>
          </cell>
          <cell r="QOQ1" t="str">
            <v>y</v>
          </cell>
          <cell r="QOR1" t="str">
            <v>y</v>
          </cell>
          <cell r="QOS1" t="str">
            <v>y</v>
          </cell>
          <cell r="QOT1" t="str">
            <v>y</v>
          </cell>
          <cell r="QOU1" t="str">
            <v>y</v>
          </cell>
          <cell r="QOV1" t="str">
            <v>y</v>
          </cell>
          <cell r="QOW1" t="str">
            <v>y</v>
          </cell>
          <cell r="QOX1" t="str">
            <v>y</v>
          </cell>
          <cell r="QOY1" t="str">
            <v>y</v>
          </cell>
          <cell r="QOZ1" t="str">
            <v>y</v>
          </cell>
          <cell r="QPA1" t="str">
            <v>y</v>
          </cell>
          <cell r="QPB1" t="str">
            <v>y</v>
          </cell>
          <cell r="QPC1" t="str">
            <v>y</v>
          </cell>
          <cell r="QPD1" t="str">
            <v>y</v>
          </cell>
          <cell r="QPE1" t="str">
            <v>y</v>
          </cell>
          <cell r="QPF1" t="str">
            <v>y</v>
          </cell>
          <cell r="QPG1" t="str">
            <v>y</v>
          </cell>
          <cell r="QPH1" t="str">
            <v>y</v>
          </cell>
          <cell r="QPI1" t="str">
            <v>y</v>
          </cell>
          <cell r="QPJ1" t="str">
            <v>y</v>
          </cell>
          <cell r="QPK1" t="str">
            <v>y</v>
          </cell>
          <cell r="QPL1" t="str">
            <v>y</v>
          </cell>
          <cell r="QPM1" t="str">
            <v>y</v>
          </cell>
          <cell r="QPN1" t="str">
            <v>y</v>
          </cell>
          <cell r="QPO1" t="str">
            <v>y</v>
          </cell>
          <cell r="QPP1" t="str">
            <v>y</v>
          </cell>
          <cell r="QPQ1" t="str">
            <v>y</v>
          </cell>
          <cell r="QPR1" t="str">
            <v>y</v>
          </cell>
          <cell r="QPS1" t="str">
            <v>y</v>
          </cell>
          <cell r="QPT1" t="str">
            <v>y</v>
          </cell>
          <cell r="QPU1" t="str">
            <v>y</v>
          </cell>
          <cell r="QPV1" t="str">
            <v>y</v>
          </cell>
          <cell r="QPW1" t="str">
            <v>y</v>
          </cell>
          <cell r="QPX1" t="str">
            <v>y</v>
          </cell>
          <cell r="QPY1" t="str">
            <v>y</v>
          </cell>
          <cell r="QPZ1" t="str">
            <v>y</v>
          </cell>
          <cell r="QQA1" t="str">
            <v>y</v>
          </cell>
          <cell r="QQB1" t="str">
            <v>y</v>
          </cell>
          <cell r="QQC1" t="str">
            <v>y</v>
          </cell>
          <cell r="QQD1" t="str">
            <v>y</v>
          </cell>
          <cell r="QQE1" t="str">
            <v>y</v>
          </cell>
          <cell r="QQF1" t="str">
            <v>y</v>
          </cell>
          <cell r="QQG1" t="str">
            <v>y</v>
          </cell>
          <cell r="QQH1" t="str">
            <v>y</v>
          </cell>
          <cell r="QQI1" t="str">
            <v>y</v>
          </cell>
          <cell r="QQJ1" t="str">
            <v>y</v>
          </cell>
          <cell r="QQK1" t="str">
            <v>y</v>
          </cell>
          <cell r="QQL1" t="str">
            <v>y</v>
          </cell>
          <cell r="QQM1" t="str">
            <v>y</v>
          </cell>
          <cell r="QQN1" t="str">
            <v>y</v>
          </cell>
          <cell r="QQO1" t="str">
            <v>y</v>
          </cell>
          <cell r="QQP1" t="str">
            <v>y</v>
          </cell>
          <cell r="QQQ1" t="str">
            <v>y</v>
          </cell>
          <cell r="QQR1" t="str">
            <v>y</v>
          </cell>
          <cell r="QQS1" t="str">
            <v>y</v>
          </cell>
          <cell r="QQT1" t="str">
            <v>y</v>
          </cell>
          <cell r="QQU1" t="str">
            <v>y</v>
          </cell>
          <cell r="QQV1" t="str">
            <v>y</v>
          </cell>
          <cell r="QQW1" t="str">
            <v>y</v>
          </cell>
          <cell r="QQX1" t="str">
            <v>y</v>
          </cell>
          <cell r="QQY1" t="str">
            <v>y</v>
          </cell>
          <cell r="QQZ1" t="str">
            <v>y</v>
          </cell>
          <cell r="QRA1" t="str">
            <v>y</v>
          </cell>
          <cell r="QRB1" t="str">
            <v>y</v>
          </cell>
          <cell r="QRC1" t="str">
            <v>y</v>
          </cell>
          <cell r="QRD1" t="str">
            <v>y</v>
          </cell>
          <cell r="QRE1" t="str">
            <v>y</v>
          </cell>
          <cell r="QRF1" t="str">
            <v>y</v>
          </cell>
          <cell r="QRG1" t="str">
            <v>y</v>
          </cell>
          <cell r="QRH1" t="str">
            <v>y</v>
          </cell>
          <cell r="QRI1" t="str">
            <v>y</v>
          </cell>
          <cell r="QRJ1" t="str">
            <v>y</v>
          </cell>
          <cell r="QRK1" t="str">
            <v>y</v>
          </cell>
          <cell r="QRL1" t="str">
            <v>y</v>
          </cell>
          <cell r="QRM1" t="str">
            <v>y</v>
          </cell>
          <cell r="QRN1" t="str">
            <v>y</v>
          </cell>
          <cell r="QRO1" t="str">
            <v>y</v>
          </cell>
          <cell r="QRP1" t="str">
            <v>y</v>
          </cell>
          <cell r="QRQ1" t="str">
            <v>y</v>
          </cell>
          <cell r="QRR1" t="str">
            <v>y</v>
          </cell>
          <cell r="QRS1" t="str">
            <v>y</v>
          </cell>
          <cell r="QRT1" t="str">
            <v>y</v>
          </cell>
          <cell r="QRU1" t="str">
            <v>y</v>
          </cell>
          <cell r="QRV1" t="str">
            <v>y</v>
          </cell>
          <cell r="QRW1" t="str">
            <v>y</v>
          </cell>
          <cell r="QRX1" t="str">
            <v>y</v>
          </cell>
          <cell r="QRY1" t="str">
            <v>y</v>
          </cell>
          <cell r="QRZ1" t="str">
            <v>y</v>
          </cell>
          <cell r="QSA1" t="str">
            <v>y</v>
          </cell>
          <cell r="QSB1" t="str">
            <v>y</v>
          </cell>
          <cell r="QSC1" t="str">
            <v>y</v>
          </cell>
          <cell r="QSD1" t="str">
            <v>y</v>
          </cell>
          <cell r="QSE1" t="str">
            <v>y</v>
          </cell>
          <cell r="QSF1" t="str">
            <v>y</v>
          </cell>
          <cell r="QSG1" t="str">
            <v>y</v>
          </cell>
          <cell r="QSH1" t="str">
            <v>y</v>
          </cell>
          <cell r="QSI1" t="str">
            <v>y</v>
          </cell>
          <cell r="QSJ1" t="str">
            <v>y</v>
          </cell>
          <cell r="QSK1" t="str">
            <v>y</v>
          </cell>
          <cell r="QSL1" t="str">
            <v>y</v>
          </cell>
          <cell r="QSM1" t="str">
            <v>y</v>
          </cell>
          <cell r="QSN1" t="str">
            <v>y</v>
          </cell>
          <cell r="QSO1" t="str">
            <v>y</v>
          </cell>
          <cell r="QSP1" t="str">
            <v>y</v>
          </cell>
          <cell r="QSQ1" t="str">
            <v>y</v>
          </cell>
          <cell r="QSR1" t="str">
            <v>y</v>
          </cell>
          <cell r="QSS1" t="str">
            <v>y</v>
          </cell>
          <cell r="QST1" t="str">
            <v>y</v>
          </cell>
          <cell r="QSU1" t="str">
            <v>y</v>
          </cell>
          <cell r="QSV1" t="str">
            <v>y</v>
          </cell>
          <cell r="QSW1" t="str">
            <v>y</v>
          </cell>
          <cell r="QSX1" t="str">
            <v>y</v>
          </cell>
          <cell r="QSY1" t="str">
            <v>y</v>
          </cell>
          <cell r="QSZ1" t="str">
            <v>y</v>
          </cell>
          <cell r="QTA1" t="str">
            <v>y</v>
          </cell>
          <cell r="QTB1" t="str">
            <v>y</v>
          </cell>
          <cell r="QTC1" t="str">
            <v>y</v>
          </cell>
          <cell r="QTD1" t="str">
            <v>y</v>
          </cell>
          <cell r="QTE1" t="str">
            <v>y</v>
          </cell>
          <cell r="QTF1" t="str">
            <v>y</v>
          </cell>
          <cell r="QTG1" t="str">
            <v>y</v>
          </cell>
          <cell r="QTH1" t="str">
            <v>y</v>
          </cell>
          <cell r="QTI1" t="str">
            <v>y</v>
          </cell>
          <cell r="QTJ1" t="str">
            <v>y</v>
          </cell>
          <cell r="QTK1" t="str">
            <v>y</v>
          </cell>
          <cell r="QTL1" t="str">
            <v>y</v>
          </cell>
          <cell r="QTM1" t="str">
            <v>y</v>
          </cell>
          <cell r="QTN1" t="str">
            <v>y</v>
          </cell>
          <cell r="QTO1" t="str">
            <v>y</v>
          </cell>
          <cell r="QTP1" t="str">
            <v>y</v>
          </cell>
          <cell r="QTQ1" t="str">
            <v>y</v>
          </cell>
          <cell r="QTR1" t="str">
            <v>y</v>
          </cell>
          <cell r="QTS1" t="str">
            <v>y</v>
          </cell>
          <cell r="QTT1" t="str">
            <v>y</v>
          </cell>
          <cell r="QTU1" t="str">
            <v>y</v>
          </cell>
          <cell r="QTV1" t="str">
            <v>y</v>
          </cell>
          <cell r="QTW1" t="str">
            <v>y</v>
          </cell>
          <cell r="QTX1" t="str">
            <v>y</v>
          </cell>
          <cell r="QTY1" t="str">
            <v>y</v>
          </cell>
          <cell r="QTZ1" t="str">
            <v>y</v>
          </cell>
          <cell r="QUA1" t="str">
            <v>y</v>
          </cell>
          <cell r="QUB1" t="str">
            <v>y</v>
          </cell>
          <cell r="QUC1" t="str">
            <v>y</v>
          </cell>
          <cell r="QUD1" t="str">
            <v>y</v>
          </cell>
          <cell r="QUE1" t="str">
            <v>y</v>
          </cell>
          <cell r="QUF1" t="str">
            <v>y</v>
          </cell>
          <cell r="QUG1" t="str">
            <v>y</v>
          </cell>
          <cell r="QUH1" t="str">
            <v>y</v>
          </cell>
          <cell r="QUI1" t="str">
            <v>y</v>
          </cell>
          <cell r="QUJ1" t="str">
            <v>y</v>
          </cell>
          <cell r="QUK1" t="str">
            <v>y</v>
          </cell>
          <cell r="QUL1" t="str">
            <v>y</v>
          </cell>
          <cell r="QUM1" t="str">
            <v>y</v>
          </cell>
          <cell r="QUN1" t="str">
            <v>y</v>
          </cell>
          <cell r="QUO1" t="str">
            <v>y</v>
          </cell>
          <cell r="QUP1" t="str">
            <v>y</v>
          </cell>
          <cell r="QUQ1" t="str">
            <v>y</v>
          </cell>
          <cell r="QUR1" t="str">
            <v>y</v>
          </cell>
          <cell r="QUS1" t="str">
            <v>y</v>
          </cell>
          <cell r="QUT1" t="str">
            <v>y</v>
          </cell>
          <cell r="QUU1" t="str">
            <v>y</v>
          </cell>
          <cell r="QUV1" t="str">
            <v>y</v>
          </cell>
          <cell r="QUW1" t="str">
            <v>y</v>
          </cell>
          <cell r="QUX1" t="str">
            <v>y</v>
          </cell>
          <cell r="QUY1" t="str">
            <v>y</v>
          </cell>
          <cell r="QUZ1" t="str">
            <v>y</v>
          </cell>
          <cell r="QVA1" t="str">
            <v>y</v>
          </cell>
          <cell r="QVB1" t="str">
            <v>y</v>
          </cell>
          <cell r="QVC1" t="str">
            <v>y</v>
          </cell>
          <cell r="QVD1" t="str">
            <v>y</v>
          </cell>
          <cell r="QVE1" t="str">
            <v>y</v>
          </cell>
          <cell r="QVF1" t="str">
            <v>y</v>
          </cell>
          <cell r="QVG1" t="str">
            <v>y</v>
          </cell>
          <cell r="QVH1" t="str">
            <v>y</v>
          </cell>
          <cell r="QVI1" t="str">
            <v>y</v>
          </cell>
          <cell r="QVJ1" t="str">
            <v>y</v>
          </cell>
          <cell r="QVK1" t="str">
            <v>y</v>
          </cell>
          <cell r="QVL1" t="str">
            <v>y</v>
          </cell>
          <cell r="QVM1" t="str">
            <v>y</v>
          </cell>
          <cell r="QVN1" t="str">
            <v>y</v>
          </cell>
          <cell r="QVO1" t="str">
            <v>y</v>
          </cell>
          <cell r="QVP1" t="str">
            <v>y</v>
          </cell>
          <cell r="QVQ1" t="str">
            <v>y</v>
          </cell>
          <cell r="QVR1" t="str">
            <v>y</v>
          </cell>
          <cell r="QVS1" t="str">
            <v>y</v>
          </cell>
          <cell r="QVT1" t="str">
            <v>y</v>
          </cell>
          <cell r="QVU1" t="str">
            <v>y</v>
          </cell>
          <cell r="QVV1" t="str">
            <v>y</v>
          </cell>
          <cell r="QVW1" t="str">
            <v>y</v>
          </cell>
          <cell r="QVX1" t="str">
            <v>y</v>
          </cell>
          <cell r="QVY1" t="str">
            <v>y</v>
          </cell>
          <cell r="QVZ1" t="str">
            <v>y</v>
          </cell>
          <cell r="QWA1" t="str">
            <v>y</v>
          </cell>
          <cell r="QWB1" t="str">
            <v>y</v>
          </cell>
          <cell r="QWC1" t="str">
            <v>y</v>
          </cell>
          <cell r="QWD1" t="str">
            <v>y</v>
          </cell>
          <cell r="QWE1" t="str">
            <v>y</v>
          </cell>
          <cell r="QWF1" t="str">
            <v>y</v>
          </cell>
          <cell r="QWG1" t="str">
            <v>y</v>
          </cell>
          <cell r="QWH1" t="str">
            <v>y</v>
          </cell>
          <cell r="QWI1" t="str">
            <v>y</v>
          </cell>
          <cell r="QWJ1" t="str">
            <v>y</v>
          </cell>
          <cell r="QWK1" t="str">
            <v>y</v>
          </cell>
          <cell r="QWL1" t="str">
            <v>y</v>
          </cell>
          <cell r="QWM1" t="str">
            <v>y</v>
          </cell>
          <cell r="QWN1" t="str">
            <v>y</v>
          </cell>
          <cell r="QWO1" t="str">
            <v>y</v>
          </cell>
          <cell r="QWP1" t="str">
            <v>y</v>
          </cell>
          <cell r="QWQ1" t="str">
            <v>y</v>
          </cell>
          <cell r="QWR1" t="str">
            <v>y</v>
          </cell>
          <cell r="QWS1" t="str">
            <v>y</v>
          </cell>
          <cell r="QWT1" t="str">
            <v>y</v>
          </cell>
          <cell r="QWU1" t="str">
            <v>y</v>
          </cell>
          <cell r="QWV1" t="str">
            <v>y</v>
          </cell>
          <cell r="QWW1" t="str">
            <v>y</v>
          </cell>
          <cell r="QWX1" t="str">
            <v>y</v>
          </cell>
          <cell r="QWY1" t="str">
            <v>y</v>
          </cell>
          <cell r="QWZ1" t="str">
            <v>y</v>
          </cell>
          <cell r="QXA1" t="str">
            <v>y</v>
          </cell>
          <cell r="QXB1" t="str">
            <v>y</v>
          </cell>
          <cell r="QXC1" t="str">
            <v>y</v>
          </cell>
          <cell r="QXD1" t="str">
            <v>y</v>
          </cell>
          <cell r="QXE1" t="str">
            <v>y</v>
          </cell>
          <cell r="QXF1" t="str">
            <v>y</v>
          </cell>
          <cell r="QXG1" t="str">
            <v>y</v>
          </cell>
          <cell r="QXH1" t="str">
            <v>y</v>
          </cell>
          <cell r="QXI1" t="str">
            <v>y</v>
          </cell>
          <cell r="QXJ1" t="str">
            <v>y</v>
          </cell>
          <cell r="QXK1" t="str">
            <v>y</v>
          </cell>
          <cell r="QXL1" t="str">
            <v>y</v>
          </cell>
          <cell r="QXM1" t="str">
            <v>y</v>
          </cell>
          <cell r="QXN1" t="str">
            <v>y</v>
          </cell>
          <cell r="QXO1" t="str">
            <v>y</v>
          </cell>
          <cell r="QXP1" t="str">
            <v>y</v>
          </cell>
          <cell r="QXQ1" t="str">
            <v>y</v>
          </cell>
          <cell r="QXR1" t="str">
            <v>y</v>
          </cell>
          <cell r="QXS1" t="str">
            <v>y</v>
          </cell>
          <cell r="QXT1" t="str">
            <v>y</v>
          </cell>
          <cell r="QXU1" t="str">
            <v>y</v>
          </cell>
          <cell r="QXV1" t="str">
            <v>y</v>
          </cell>
          <cell r="QXW1" t="str">
            <v>y</v>
          </cell>
          <cell r="QXX1" t="str">
            <v>y</v>
          </cell>
          <cell r="QXY1" t="str">
            <v>y</v>
          </cell>
          <cell r="QXZ1" t="str">
            <v>y</v>
          </cell>
          <cell r="QYA1" t="str">
            <v>y</v>
          </cell>
          <cell r="QYB1" t="str">
            <v>y</v>
          </cell>
          <cell r="QYC1" t="str">
            <v>y</v>
          </cell>
          <cell r="QYD1" t="str">
            <v>y</v>
          </cell>
          <cell r="QYE1" t="str">
            <v>y</v>
          </cell>
          <cell r="QYF1" t="str">
            <v>y</v>
          </cell>
          <cell r="QYG1" t="str">
            <v>y</v>
          </cell>
          <cell r="QYH1" t="str">
            <v>y</v>
          </cell>
          <cell r="QYI1" t="str">
            <v>y</v>
          </cell>
          <cell r="QYJ1" t="str">
            <v>y</v>
          </cell>
          <cell r="QYK1" t="str">
            <v>y</v>
          </cell>
          <cell r="QYL1" t="str">
            <v>y</v>
          </cell>
          <cell r="QYM1" t="str">
            <v>y</v>
          </cell>
          <cell r="QYN1" t="str">
            <v>y</v>
          </cell>
          <cell r="QYO1" t="str">
            <v>y</v>
          </cell>
          <cell r="QYP1" t="str">
            <v>y</v>
          </cell>
          <cell r="QYQ1" t="str">
            <v>y</v>
          </cell>
          <cell r="QYR1" t="str">
            <v>y</v>
          </cell>
          <cell r="QYS1" t="str">
            <v>y</v>
          </cell>
          <cell r="QYT1" t="str">
            <v>y</v>
          </cell>
          <cell r="QYU1" t="str">
            <v>y</v>
          </cell>
          <cell r="QYV1" t="str">
            <v>y</v>
          </cell>
          <cell r="QYW1" t="str">
            <v>y</v>
          </cell>
          <cell r="QYX1" t="str">
            <v>y</v>
          </cell>
          <cell r="QYY1" t="str">
            <v>y</v>
          </cell>
          <cell r="QYZ1" t="str">
            <v>y</v>
          </cell>
          <cell r="QZA1" t="str">
            <v>y</v>
          </cell>
          <cell r="QZB1" t="str">
            <v>y</v>
          </cell>
          <cell r="QZC1" t="str">
            <v>y</v>
          </cell>
          <cell r="QZD1" t="str">
            <v>y</v>
          </cell>
          <cell r="QZE1" t="str">
            <v>y</v>
          </cell>
          <cell r="QZF1" t="str">
            <v>y</v>
          </cell>
          <cell r="QZG1" t="str">
            <v>y</v>
          </cell>
          <cell r="QZH1" t="str">
            <v>y</v>
          </cell>
          <cell r="QZI1" t="str">
            <v>y</v>
          </cell>
          <cell r="QZJ1" t="str">
            <v>y</v>
          </cell>
          <cell r="QZK1" t="str">
            <v>y</v>
          </cell>
          <cell r="QZL1" t="str">
            <v>y</v>
          </cell>
          <cell r="QZM1" t="str">
            <v>y</v>
          </cell>
          <cell r="QZN1" t="str">
            <v>y</v>
          </cell>
          <cell r="QZO1" t="str">
            <v>y</v>
          </cell>
          <cell r="QZP1" t="str">
            <v>y</v>
          </cell>
          <cell r="QZQ1" t="str">
            <v>y</v>
          </cell>
          <cell r="QZR1" t="str">
            <v>y</v>
          </cell>
          <cell r="QZS1" t="str">
            <v>y</v>
          </cell>
          <cell r="QZT1" t="str">
            <v>y</v>
          </cell>
          <cell r="QZU1" t="str">
            <v>y</v>
          </cell>
          <cell r="QZV1" t="str">
            <v>y</v>
          </cell>
          <cell r="QZW1" t="str">
            <v>y</v>
          </cell>
          <cell r="QZX1" t="str">
            <v>y</v>
          </cell>
          <cell r="QZY1" t="str">
            <v>y</v>
          </cell>
          <cell r="QZZ1" t="str">
            <v>y</v>
          </cell>
          <cell r="RAA1" t="str">
            <v>y</v>
          </cell>
          <cell r="RAB1" t="str">
            <v>y</v>
          </cell>
          <cell r="RAC1" t="str">
            <v>y</v>
          </cell>
          <cell r="RAD1" t="str">
            <v>y</v>
          </cell>
          <cell r="RAE1" t="str">
            <v>y</v>
          </cell>
          <cell r="RAF1" t="str">
            <v>y</v>
          </cell>
          <cell r="RAG1" t="str">
            <v>y</v>
          </cell>
          <cell r="RAH1" t="str">
            <v>y</v>
          </cell>
          <cell r="RAI1" t="str">
            <v>y</v>
          </cell>
          <cell r="RAJ1" t="str">
            <v>y</v>
          </cell>
          <cell r="RAK1" t="str">
            <v>y</v>
          </cell>
          <cell r="RAL1" t="str">
            <v>y</v>
          </cell>
          <cell r="RAM1" t="str">
            <v>y</v>
          </cell>
          <cell r="RAN1" t="str">
            <v>y</v>
          </cell>
          <cell r="RAO1" t="str">
            <v>y</v>
          </cell>
          <cell r="RAP1" t="str">
            <v>y</v>
          </cell>
          <cell r="RAQ1" t="str">
            <v>y</v>
          </cell>
          <cell r="RAR1" t="str">
            <v>y</v>
          </cell>
          <cell r="RAS1" t="str">
            <v>y</v>
          </cell>
          <cell r="RAT1" t="str">
            <v>y</v>
          </cell>
          <cell r="RAU1" t="str">
            <v>y</v>
          </cell>
          <cell r="RAV1" t="str">
            <v>y</v>
          </cell>
          <cell r="RAW1" t="str">
            <v>y</v>
          </cell>
          <cell r="RAX1" t="str">
            <v>y</v>
          </cell>
          <cell r="RAY1" t="str">
            <v>y</v>
          </cell>
          <cell r="RAZ1" t="str">
            <v>y</v>
          </cell>
          <cell r="RBA1" t="str">
            <v>y</v>
          </cell>
          <cell r="RBB1" t="str">
            <v>y</v>
          </cell>
          <cell r="RBC1" t="str">
            <v>y</v>
          </cell>
          <cell r="RBD1" t="str">
            <v>y</v>
          </cell>
          <cell r="RBE1" t="str">
            <v>y</v>
          </cell>
          <cell r="RBF1" t="str">
            <v>y</v>
          </cell>
          <cell r="RBG1" t="str">
            <v>y</v>
          </cell>
          <cell r="RBH1" t="str">
            <v>y</v>
          </cell>
          <cell r="RBI1" t="str">
            <v>y</v>
          </cell>
          <cell r="RBJ1" t="str">
            <v>y</v>
          </cell>
          <cell r="RBK1" t="str">
            <v>y</v>
          </cell>
          <cell r="RBL1" t="str">
            <v>y</v>
          </cell>
          <cell r="RBM1" t="str">
            <v>y</v>
          </cell>
          <cell r="RBN1" t="str">
            <v>y</v>
          </cell>
          <cell r="RBO1" t="str">
            <v>y</v>
          </cell>
          <cell r="RBP1" t="str">
            <v>y</v>
          </cell>
          <cell r="RBQ1" t="str">
            <v>y</v>
          </cell>
          <cell r="RBR1" t="str">
            <v>y</v>
          </cell>
          <cell r="RBS1" t="str">
            <v>y</v>
          </cell>
          <cell r="RBT1" t="str">
            <v>y</v>
          </cell>
          <cell r="RBU1" t="str">
            <v>y</v>
          </cell>
          <cell r="RBV1" t="str">
            <v>y</v>
          </cell>
          <cell r="RBW1" t="str">
            <v>y</v>
          </cell>
          <cell r="RBX1" t="str">
            <v>y</v>
          </cell>
          <cell r="RBY1" t="str">
            <v>y</v>
          </cell>
          <cell r="RBZ1" t="str">
            <v>y</v>
          </cell>
          <cell r="RCA1" t="str">
            <v>y</v>
          </cell>
          <cell r="RCB1" t="str">
            <v>y</v>
          </cell>
          <cell r="RCC1" t="str">
            <v>y</v>
          </cell>
          <cell r="RCD1" t="str">
            <v>y</v>
          </cell>
          <cell r="RCE1" t="str">
            <v>y</v>
          </cell>
          <cell r="RCF1" t="str">
            <v>y</v>
          </cell>
          <cell r="RCG1" t="str">
            <v>y</v>
          </cell>
          <cell r="RCH1" t="str">
            <v>y</v>
          </cell>
          <cell r="RCI1" t="str">
            <v>y</v>
          </cell>
          <cell r="RCJ1" t="str">
            <v>y</v>
          </cell>
          <cell r="RCK1" t="str">
            <v>y</v>
          </cell>
          <cell r="RCL1" t="str">
            <v>y</v>
          </cell>
          <cell r="RCM1" t="str">
            <v>y</v>
          </cell>
          <cell r="RCN1" t="str">
            <v>y</v>
          </cell>
          <cell r="RCO1" t="str">
            <v>y</v>
          </cell>
          <cell r="RCP1" t="str">
            <v>y</v>
          </cell>
          <cell r="RCQ1" t="str">
            <v>y</v>
          </cell>
          <cell r="RCR1" t="str">
            <v>y</v>
          </cell>
          <cell r="RCS1" t="str">
            <v>y</v>
          </cell>
          <cell r="RCT1" t="str">
            <v>y</v>
          </cell>
          <cell r="RCU1" t="str">
            <v>y</v>
          </cell>
          <cell r="RCV1" t="str">
            <v>y</v>
          </cell>
          <cell r="RCW1" t="str">
            <v>y</v>
          </cell>
          <cell r="RCX1" t="str">
            <v>y</v>
          </cell>
          <cell r="RCY1" t="str">
            <v>y</v>
          </cell>
          <cell r="RCZ1" t="str">
            <v>y</v>
          </cell>
          <cell r="RDA1" t="str">
            <v>y</v>
          </cell>
          <cell r="RDB1" t="str">
            <v>y</v>
          </cell>
          <cell r="RDC1" t="str">
            <v>y</v>
          </cell>
          <cell r="RDD1" t="str">
            <v>y</v>
          </cell>
          <cell r="RDE1" t="str">
            <v>y</v>
          </cell>
          <cell r="RDF1" t="str">
            <v>y</v>
          </cell>
          <cell r="RDG1" t="str">
            <v>y</v>
          </cell>
          <cell r="RDH1" t="str">
            <v>y</v>
          </cell>
          <cell r="RDI1" t="str">
            <v>y</v>
          </cell>
          <cell r="RDJ1" t="str">
            <v>y</v>
          </cell>
          <cell r="RDK1" t="str">
            <v>y</v>
          </cell>
          <cell r="RDL1" t="str">
            <v>y</v>
          </cell>
          <cell r="RDM1" t="str">
            <v>y</v>
          </cell>
          <cell r="RDN1" t="str">
            <v>y</v>
          </cell>
          <cell r="RDO1" t="str">
            <v>y</v>
          </cell>
          <cell r="RDP1" t="str">
            <v>y</v>
          </cell>
          <cell r="RDQ1" t="str">
            <v>y</v>
          </cell>
          <cell r="RDR1" t="str">
            <v>y</v>
          </cell>
          <cell r="RDS1" t="str">
            <v>y</v>
          </cell>
          <cell r="RDT1" t="str">
            <v>y</v>
          </cell>
          <cell r="RDU1" t="str">
            <v>y</v>
          </cell>
          <cell r="RDV1" t="str">
            <v>y</v>
          </cell>
          <cell r="RDW1" t="str">
            <v>y</v>
          </cell>
          <cell r="RDX1" t="str">
            <v>y</v>
          </cell>
          <cell r="RDY1" t="str">
            <v>y</v>
          </cell>
          <cell r="RDZ1" t="str">
            <v>y</v>
          </cell>
          <cell r="REA1" t="str">
            <v>y</v>
          </cell>
          <cell r="REB1" t="str">
            <v>y</v>
          </cell>
          <cell r="REC1" t="str">
            <v>y</v>
          </cell>
          <cell r="RED1" t="str">
            <v>y</v>
          </cell>
          <cell r="REE1" t="str">
            <v>y</v>
          </cell>
          <cell r="REF1" t="str">
            <v>y</v>
          </cell>
          <cell r="REG1" t="str">
            <v>y</v>
          </cell>
          <cell r="REH1" t="str">
            <v>y</v>
          </cell>
          <cell r="REI1" t="str">
            <v>y</v>
          </cell>
          <cell r="REJ1" t="str">
            <v>y</v>
          </cell>
          <cell r="REK1" t="str">
            <v>y</v>
          </cell>
          <cell r="REL1" t="str">
            <v>y</v>
          </cell>
          <cell r="REM1" t="str">
            <v>y</v>
          </cell>
          <cell r="REN1" t="str">
            <v>y</v>
          </cell>
          <cell r="REO1" t="str">
            <v>y</v>
          </cell>
          <cell r="REP1" t="str">
            <v>y</v>
          </cell>
          <cell r="REQ1" t="str">
            <v>y</v>
          </cell>
          <cell r="RER1" t="str">
            <v>y</v>
          </cell>
          <cell r="RES1" t="str">
            <v>y</v>
          </cell>
          <cell r="RET1" t="str">
            <v>y</v>
          </cell>
          <cell r="REU1" t="str">
            <v>y</v>
          </cell>
          <cell r="REV1" t="str">
            <v>y</v>
          </cell>
          <cell r="REW1" t="str">
            <v>y</v>
          </cell>
          <cell r="REX1" t="str">
            <v>y</v>
          </cell>
          <cell r="REY1" t="str">
            <v>y</v>
          </cell>
          <cell r="REZ1" t="str">
            <v>y</v>
          </cell>
          <cell r="RFA1" t="str">
            <v>y</v>
          </cell>
          <cell r="RFB1" t="str">
            <v>y</v>
          </cell>
          <cell r="RFC1" t="str">
            <v>y</v>
          </cell>
          <cell r="RFD1" t="str">
            <v>y</v>
          </cell>
          <cell r="RFE1" t="str">
            <v>y</v>
          </cell>
          <cell r="RFF1" t="str">
            <v>y</v>
          </cell>
          <cell r="RFG1" t="str">
            <v>y</v>
          </cell>
          <cell r="RFH1" t="str">
            <v>y</v>
          </cell>
          <cell r="RFI1" t="str">
            <v>y</v>
          </cell>
          <cell r="RFJ1" t="str">
            <v>y</v>
          </cell>
          <cell r="RFK1" t="str">
            <v>y</v>
          </cell>
          <cell r="RFL1" t="str">
            <v>y</v>
          </cell>
          <cell r="RFM1" t="str">
            <v>y</v>
          </cell>
          <cell r="RFN1" t="str">
            <v>y</v>
          </cell>
          <cell r="RFO1" t="str">
            <v>y</v>
          </cell>
          <cell r="RFP1" t="str">
            <v>y</v>
          </cell>
          <cell r="RFQ1" t="str">
            <v>y</v>
          </cell>
          <cell r="RFR1" t="str">
            <v>y</v>
          </cell>
          <cell r="RFS1" t="str">
            <v>y</v>
          </cell>
          <cell r="RFT1" t="str">
            <v>y</v>
          </cell>
          <cell r="RFU1" t="str">
            <v>y</v>
          </cell>
          <cell r="RFV1" t="str">
            <v>y</v>
          </cell>
          <cell r="RFW1" t="str">
            <v>y</v>
          </cell>
          <cell r="RFX1" t="str">
            <v>y</v>
          </cell>
          <cell r="RFY1" t="str">
            <v>y</v>
          </cell>
          <cell r="RFZ1" t="str">
            <v>y</v>
          </cell>
          <cell r="RGA1" t="str">
            <v>y</v>
          </cell>
          <cell r="RGB1" t="str">
            <v>y</v>
          </cell>
          <cell r="RGC1" t="str">
            <v>y</v>
          </cell>
          <cell r="RGD1" t="str">
            <v>y</v>
          </cell>
          <cell r="RGE1" t="str">
            <v>y</v>
          </cell>
          <cell r="RGF1" t="str">
            <v>y</v>
          </cell>
          <cell r="RGG1" t="str">
            <v>y</v>
          </cell>
          <cell r="RGH1" t="str">
            <v>y</v>
          </cell>
          <cell r="RGI1" t="str">
            <v>y</v>
          </cell>
          <cell r="RGJ1" t="str">
            <v>y</v>
          </cell>
          <cell r="RGK1" t="str">
            <v>y</v>
          </cell>
          <cell r="RGL1" t="str">
            <v>y</v>
          </cell>
          <cell r="RGM1" t="str">
            <v>y</v>
          </cell>
          <cell r="RGN1" t="str">
            <v>y</v>
          </cell>
          <cell r="RGO1" t="str">
            <v>y</v>
          </cell>
          <cell r="RGP1" t="str">
            <v>y</v>
          </cell>
          <cell r="RGQ1" t="str">
            <v>y</v>
          </cell>
          <cell r="RGR1" t="str">
            <v>y</v>
          </cell>
          <cell r="RGS1" t="str">
            <v>y</v>
          </cell>
          <cell r="RGT1" t="str">
            <v>y</v>
          </cell>
          <cell r="RGU1" t="str">
            <v>y</v>
          </cell>
          <cell r="RGV1" t="str">
            <v>y</v>
          </cell>
          <cell r="RGW1" t="str">
            <v>y</v>
          </cell>
          <cell r="RGX1" t="str">
            <v>y</v>
          </cell>
          <cell r="RGY1" t="str">
            <v>y</v>
          </cell>
          <cell r="RGZ1" t="str">
            <v>y</v>
          </cell>
          <cell r="RHA1" t="str">
            <v>y</v>
          </cell>
          <cell r="RHB1" t="str">
            <v>y</v>
          </cell>
          <cell r="RHC1" t="str">
            <v>y</v>
          </cell>
          <cell r="RHD1" t="str">
            <v>y</v>
          </cell>
          <cell r="RHE1" t="str">
            <v>y</v>
          </cell>
          <cell r="RHF1" t="str">
            <v>y</v>
          </cell>
          <cell r="RHG1" t="str">
            <v>y</v>
          </cell>
          <cell r="RHH1" t="str">
            <v>y</v>
          </cell>
          <cell r="RHI1" t="str">
            <v>y</v>
          </cell>
          <cell r="RHJ1" t="str">
            <v>y</v>
          </cell>
          <cell r="RHK1" t="str">
            <v>y</v>
          </cell>
          <cell r="RHL1" t="str">
            <v>y</v>
          </cell>
          <cell r="RHM1" t="str">
            <v>y</v>
          </cell>
          <cell r="RHN1" t="str">
            <v>y</v>
          </cell>
          <cell r="RHO1" t="str">
            <v>y</v>
          </cell>
          <cell r="RHP1" t="str">
            <v>y</v>
          </cell>
          <cell r="RHQ1" t="str">
            <v>y</v>
          </cell>
          <cell r="RHR1" t="str">
            <v>y</v>
          </cell>
          <cell r="RHS1" t="str">
            <v>y</v>
          </cell>
          <cell r="RHT1" t="str">
            <v>y</v>
          </cell>
          <cell r="RHU1" t="str">
            <v>y</v>
          </cell>
          <cell r="RHV1" t="str">
            <v>y</v>
          </cell>
          <cell r="RHW1" t="str">
            <v>y</v>
          </cell>
          <cell r="RHX1" t="str">
            <v>y</v>
          </cell>
          <cell r="RHY1" t="str">
            <v>y</v>
          </cell>
          <cell r="RHZ1" t="str">
            <v>y</v>
          </cell>
          <cell r="RIA1" t="str">
            <v>y</v>
          </cell>
          <cell r="RIB1" t="str">
            <v>y</v>
          </cell>
          <cell r="RIC1" t="str">
            <v>y</v>
          </cell>
          <cell r="RID1" t="str">
            <v>y</v>
          </cell>
          <cell r="RIE1" t="str">
            <v>y</v>
          </cell>
          <cell r="RIF1" t="str">
            <v>y</v>
          </cell>
          <cell r="RIG1" t="str">
            <v>y</v>
          </cell>
          <cell r="RIH1" t="str">
            <v>y</v>
          </cell>
          <cell r="RII1" t="str">
            <v>y</v>
          </cell>
          <cell r="RIJ1" t="str">
            <v>y</v>
          </cell>
          <cell r="RIK1" t="str">
            <v>y</v>
          </cell>
          <cell r="RIL1" t="str">
            <v>y</v>
          </cell>
          <cell r="RIM1" t="str">
            <v>y</v>
          </cell>
          <cell r="RIN1" t="str">
            <v>y</v>
          </cell>
          <cell r="RIO1" t="str">
            <v>y</v>
          </cell>
          <cell r="RIP1" t="str">
            <v>y</v>
          </cell>
          <cell r="RIQ1" t="str">
            <v>y</v>
          </cell>
          <cell r="RIR1" t="str">
            <v>y</v>
          </cell>
          <cell r="RIS1" t="str">
            <v>y</v>
          </cell>
          <cell r="RIT1" t="str">
            <v>y</v>
          </cell>
          <cell r="RIU1" t="str">
            <v>y</v>
          </cell>
          <cell r="RIV1" t="str">
            <v>y</v>
          </cell>
          <cell r="RIW1" t="str">
            <v>y</v>
          </cell>
          <cell r="RIX1" t="str">
            <v>y</v>
          </cell>
          <cell r="RIY1" t="str">
            <v>y</v>
          </cell>
          <cell r="RIZ1" t="str">
            <v>y</v>
          </cell>
          <cell r="RJA1" t="str">
            <v>y</v>
          </cell>
          <cell r="RJB1" t="str">
            <v>y</v>
          </cell>
          <cell r="RJC1" t="str">
            <v>y</v>
          </cell>
          <cell r="RJD1" t="str">
            <v>y</v>
          </cell>
          <cell r="RJE1" t="str">
            <v>y</v>
          </cell>
          <cell r="RJF1" t="str">
            <v>y</v>
          </cell>
          <cell r="RJG1" t="str">
            <v>y</v>
          </cell>
          <cell r="RJH1" t="str">
            <v>y</v>
          </cell>
          <cell r="RJI1" t="str">
            <v>y</v>
          </cell>
          <cell r="RJJ1" t="str">
            <v>y</v>
          </cell>
          <cell r="RJK1" t="str">
            <v>y</v>
          </cell>
          <cell r="RJL1" t="str">
            <v>y</v>
          </cell>
          <cell r="RJM1" t="str">
            <v>y</v>
          </cell>
          <cell r="RJN1" t="str">
            <v>y</v>
          </cell>
          <cell r="RJO1" t="str">
            <v>y</v>
          </cell>
          <cell r="RJP1" t="str">
            <v>y</v>
          </cell>
          <cell r="RJQ1" t="str">
            <v>y</v>
          </cell>
          <cell r="RJR1" t="str">
            <v>y</v>
          </cell>
          <cell r="RJS1" t="str">
            <v>y</v>
          </cell>
          <cell r="RJT1" t="str">
            <v>y</v>
          </cell>
          <cell r="RJU1" t="str">
            <v>y</v>
          </cell>
          <cell r="RJV1" t="str">
            <v>y</v>
          </cell>
          <cell r="RJW1" t="str">
            <v>y</v>
          </cell>
          <cell r="RJX1" t="str">
            <v>y</v>
          </cell>
          <cell r="RJY1" t="str">
            <v>y</v>
          </cell>
          <cell r="RJZ1" t="str">
            <v>y</v>
          </cell>
          <cell r="RKA1" t="str">
            <v>y</v>
          </cell>
          <cell r="RKB1" t="str">
            <v>y</v>
          </cell>
          <cell r="RKC1" t="str">
            <v>y</v>
          </cell>
          <cell r="RKD1" t="str">
            <v>y</v>
          </cell>
          <cell r="RKE1" t="str">
            <v>y</v>
          </cell>
          <cell r="RKF1" t="str">
            <v>y</v>
          </cell>
          <cell r="RKG1" t="str">
            <v>y</v>
          </cell>
          <cell r="RKH1" t="str">
            <v>y</v>
          </cell>
          <cell r="RKI1" t="str">
            <v>y</v>
          </cell>
          <cell r="RKJ1" t="str">
            <v>y</v>
          </cell>
          <cell r="RKK1" t="str">
            <v>y</v>
          </cell>
          <cell r="RKL1" t="str">
            <v>y</v>
          </cell>
          <cell r="RKM1" t="str">
            <v>y</v>
          </cell>
          <cell r="RKN1" t="str">
            <v>y</v>
          </cell>
          <cell r="RKO1" t="str">
            <v>y</v>
          </cell>
          <cell r="RKP1" t="str">
            <v>y</v>
          </cell>
          <cell r="RKQ1" t="str">
            <v>y</v>
          </cell>
          <cell r="RKR1" t="str">
            <v>y</v>
          </cell>
          <cell r="RKS1" t="str">
            <v>y</v>
          </cell>
          <cell r="RKT1" t="str">
            <v>y</v>
          </cell>
          <cell r="RKU1" t="str">
            <v>y</v>
          </cell>
          <cell r="RKV1" t="str">
            <v>y</v>
          </cell>
          <cell r="RKW1" t="str">
            <v>y</v>
          </cell>
          <cell r="RKX1" t="str">
            <v>y</v>
          </cell>
          <cell r="RKY1" t="str">
            <v>y</v>
          </cell>
          <cell r="RKZ1" t="str">
            <v>y</v>
          </cell>
          <cell r="RLA1" t="str">
            <v>y</v>
          </cell>
          <cell r="RLB1" t="str">
            <v>y</v>
          </cell>
          <cell r="RLC1" t="str">
            <v>y</v>
          </cell>
          <cell r="RLD1" t="str">
            <v>y</v>
          </cell>
          <cell r="RLE1" t="str">
            <v>y</v>
          </cell>
          <cell r="RLF1" t="str">
            <v>y</v>
          </cell>
          <cell r="RLG1" t="str">
            <v>y</v>
          </cell>
          <cell r="RLH1" t="str">
            <v>y</v>
          </cell>
          <cell r="RLI1" t="str">
            <v>y</v>
          </cell>
          <cell r="RLJ1" t="str">
            <v>y</v>
          </cell>
          <cell r="RLK1" t="str">
            <v>y</v>
          </cell>
          <cell r="RLL1" t="str">
            <v>y</v>
          </cell>
          <cell r="RLM1" t="str">
            <v>y</v>
          </cell>
          <cell r="RLN1" t="str">
            <v>y</v>
          </cell>
          <cell r="RLO1" t="str">
            <v>y</v>
          </cell>
          <cell r="RLP1" t="str">
            <v>y</v>
          </cell>
          <cell r="RLQ1" t="str">
            <v>y</v>
          </cell>
          <cell r="RLR1" t="str">
            <v>y</v>
          </cell>
          <cell r="RLS1" t="str">
            <v>y</v>
          </cell>
          <cell r="RLT1" t="str">
            <v>y</v>
          </cell>
          <cell r="RLU1" t="str">
            <v>y</v>
          </cell>
          <cell r="RLV1" t="str">
            <v>y</v>
          </cell>
          <cell r="RLW1" t="str">
            <v>y</v>
          </cell>
          <cell r="RLX1" t="str">
            <v>y</v>
          </cell>
          <cell r="RLY1" t="str">
            <v>y</v>
          </cell>
          <cell r="RLZ1" t="str">
            <v>y</v>
          </cell>
          <cell r="RMA1" t="str">
            <v>y</v>
          </cell>
          <cell r="RMB1" t="str">
            <v>y</v>
          </cell>
          <cell r="RMC1" t="str">
            <v>y</v>
          </cell>
          <cell r="RMD1" t="str">
            <v>y</v>
          </cell>
          <cell r="RME1" t="str">
            <v>y</v>
          </cell>
          <cell r="RMF1" t="str">
            <v>y</v>
          </cell>
          <cell r="RMG1" t="str">
            <v>y</v>
          </cell>
          <cell r="RMH1" t="str">
            <v>y</v>
          </cell>
          <cell r="RMI1" t="str">
            <v>y</v>
          </cell>
          <cell r="RMJ1" t="str">
            <v>y</v>
          </cell>
          <cell r="RMK1" t="str">
            <v>y</v>
          </cell>
          <cell r="RML1" t="str">
            <v>y</v>
          </cell>
          <cell r="RMM1" t="str">
            <v>y</v>
          </cell>
          <cell r="RMN1" t="str">
            <v>y</v>
          </cell>
          <cell r="RMO1" t="str">
            <v>y</v>
          </cell>
          <cell r="RMP1" t="str">
            <v>y</v>
          </cell>
          <cell r="RMQ1" t="str">
            <v>y</v>
          </cell>
          <cell r="RMR1" t="str">
            <v>y</v>
          </cell>
          <cell r="RMS1" t="str">
            <v>y</v>
          </cell>
          <cell r="RMT1" t="str">
            <v>y</v>
          </cell>
          <cell r="RMU1" t="str">
            <v>y</v>
          </cell>
          <cell r="RMV1" t="str">
            <v>y</v>
          </cell>
          <cell r="RMW1" t="str">
            <v>y</v>
          </cell>
          <cell r="RMX1" t="str">
            <v>y</v>
          </cell>
          <cell r="RMY1" t="str">
            <v>y</v>
          </cell>
          <cell r="RMZ1" t="str">
            <v>y</v>
          </cell>
          <cell r="RNA1" t="str">
            <v>y</v>
          </cell>
          <cell r="RNB1" t="str">
            <v>y</v>
          </cell>
          <cell r="RNC1" t="str">
            <v>y</v>
          </cell>
          <cell r="RND1" t="str">
            <v>y</v>
          </cell>
          <cell r="RNE1" t="str">
            <v>y</v>
          </cell>
          <cell r="RNF1" t="str">
            <v>y</v>
          </cell>
          <cell r="RNG1" t="str">
            <v>y</v>
          </cell>
          <cell r="RNH1" t="str">
            <v>y</v>
          </cell>
          <cell r="RNI1" t="str">
            <v>y</v>
          </cell>
          <cell r="RNJ1" t="str">
            <v>y</v>
          </cell>
          <cell r="RNK1" t="str">
            <v>y</v>
          </cell>
          <cell r="RNL1" t="str">
            <v>y</v>
          </cell>
          <cell r="RNM1" t="str">
            <v>y</v>
          </cell>
          <cell r="RNN1" t="str">
            <v>y</v>
          </cell>
          <cell r="RNO1" t="str">
            <v>y</v>
          </cell>
          <cell r="RNP1" t="str">
            <v>y</v>
          </cell>
          <cell r="RNQ1" t="str">
            <v>y</v>
          </cell>
          <cell r="RNR1" t="str">
            <v>y</v>
          </cell>
          <cell r="RNS1" t="str">
            <v>y</v>
          </cell>
          <cell r="RNT1" t="str">
            <v>y</v>
          </cell>
          <cell r="RNU1" t="str">
            <v>y</v>
          </cell>
          <cell r="RNV1" t="str">
            <v>y</v>
          </cell>
          <cell r="RNW1" t="str">
            <v>y</v>
          </cell>
          <cell r="RNX1" t="str">
            <v>y</v>
          </cell>
          <cell r="RNY1" t="str">
            <v>y</v>
          </cell>
          <cell r="RNZ1" t="str">
            <v>y</v>
          </cell>
          <cell r="ROA1" t="str">
            <v>y</v>
          </cell>
          <cell r="ROB1" t="str">
            <v>y</v>
          </cell>
          <cell r="ROC1" t="str">
            <v>y</v>
          </cell>
          <cell r="ROD1" t="str">
            <v>y</v>
          </cell>
          <cell r="ROE1" t="str">
            <v>y</v>
          </cell>
          <cell r="ROF1" t="str">
            <v>y</v>
          </cell>
          <cell r="ROG1" t="str">
            <v>y</v>
          </cell>
          <cell r="ROH1" t="str">
            <v>y</v>
          </cell>
          <cell r="ROI1" t="str">
            <v>y</v>
          </cell>
          <cell r="ROJ1" t="str">
            <v>y</v>
          </cell>
          <cell r="ROK1" t="str">
            <v>y</v>
          </cell>
          <cell r="ROL1" t="str">
            <v>y</v>
          </cell>
          <cell r="ROM1" t="str">
            <v>y</v>
          </cell>
          <cell r="RON1" t="str">
            <v>y</v>
          </cell>
          <cell r="ROO1" t="str">
            <v>y</v>
          </cell>
          <cell r="ROP1" t="str">
            <v>y</v>
          </cell>
          <cell r="ROQ1" t="str">
            <v>y</v>
          </cell>
          <cell r="ROR1" t="str">
            <v>y</v>
          </cell>
          <cell r="ROS1" t="str">
            <v>y</v>
          </cell>
          <cell r="ROT1" t="str">
            <v>y</v>
          </cell>
          <cell r="ROU1" t="str">
            <v>y</v>
          </cell>
          <cell r="ROV1" t="str">
            <v>y</v>
          </cell>
          <cell r="ROW1" t="str">
            <v>y</v>
          </cell>
          <cell r="ROX1" t="str">
            <v>y</v>
          </cell>
          <cell r="ROY1" t="str">
            <v>y</v>
          </cell>
          <cell r="ROZ1" t="str">
            <v>y</v>
          </cell>
          <cell r="RPA1" t="str">
            <v>y</v>
          </cell>
          <cell r="RPB1" t="str">
            <v>y</v>
          </cell>
          <cell r="RPC1" t="str">
            <v>y</v>
          </cell>
          <cell r="RPD1" t="str">
            <v>y</v>
          </cell>
          <cell r="RPE1" t="str">
            <v>y</v>
          </cell>
          <cell r="RPF1" t="str">
            <v>y</v>
          </cell>
          <cell r="RPG1" t="str">
            <v>y</v>
          </cell>
          <cell r="RPH1" t="str">
            <v>y</v>
          </cell>
          <cell r="RPI1" t="str">
            <v>y</v>
          </cell>
          <cell r="RPJ1" t="str">
            <v>y</v>
          </cell>
          <cell r="RPK1" t="str">
            <v>y</v>
          </cell>
          <cell r="RPL1" t="str">
            <v>y</v>
          </cell>
          <cell r="RPM1" t="str">
            <v>y</v>
          </cell>
          <cell r="RPN1" t="str">
            <v>y</v>
          </cell>
          <cell r="RPO1" t="str">
            <v>y</v>
          </cell>
          <cell r="RPP1" t="str">
            <v>y</v>
          </cell>
          <cell r="RPQ1" t="str">
            <v>y</v>
          </cell>
          <cell r="RPR1" t="str">
            <v>y</v>
          </cell>
          <cell r="RPS1" t="str">
            <v>y</v>
          </cell>
          <cell r="RPT1" t="str">
            <v>y</v>
          </cell>
          <cell r="RPU1" t="str">
            <v>y</v>
          </cell>
          <cell r="RPV1" t="str">
            <v>y</v>
          </cell>
          <cell r="RPW1" t="str">
            <v>y</v>
          </cell>
          <cell r="RPX1" t="str">
            <v>y</v>
          </cell>
          <cell r="RPY1" t="str">
            <v>y</v>
          </cell>
          <cell r="RPZ1" t="str">
            <v>y</v>
          </cell>
          <cell r="RQA1" t="str">
            <v>y</v>
          </cell>
          <cell r="RQB1" t="str">
            <v>y</v>
          </cell>
          <cell r="RQC1" t="str">
            <v>y</v>
          </cell>
          <cell r="RQD1" t="str">
            <v>y</v>
          </cell>
          <cell r="RQE1" t="str">
            <v>y</v>
          </cell>
          <cell r="RQF1" t="str">
            <v>y</v>
          </cell>
          <cell r="RQG1" t="str">
            <v>y</v>
          </cell>
          <cell r="RQH1" t="str">
            <v>y</v>
          </cell>
          <cell r="RQI1" t="str">
            <v>y</v>
          </cell>
          <cell r="RQJ1" t="str">
            <v>y</v>
          </cell>
          <cell r="RQK1" t="str">
            <v>y</v>
          </cell>
          <cell r="RQL1" t="str">
            <v>y</v>
          </cell>
          <cell r="RQM1" t="str">
            <v>y</v>
          </cell>
          <cell r="RQN1" t="str">
            <v>y</v>
          </cell>
          <cell r="RQO1" t="str">
            <v>y</v>
          </cell>
          <cell r="RQP1" t="str">
            <v>y</v>
          </cell>
          <cell r="RQQ1" t="str">
            <v>y</v>
          </cell>
          <cell r="RQR1" t="str">
            <v>y</v>
          </cell>
          <cell r="RQS1" t="str">
            <v>y</v>
          </cell>
          <cell r="RQT1" t="str">
            <v>y</v>
          </cell>
          <cell r="RQU1" t="str">
            <v>y</v>
          </cell>
          <cell r="RQV1" t="str">
            <v>y</v>
          </cell>
          <cell r="RQW1" t="str">
            <v>y</v>
          </cell>
          <cell r="RQX1" t="str">
            <v>y</v>
          </cell>
          <cell r="RQY1" t="str">
            <v>y</v>
          </cell>
          <cell r="RQZ1" t="str">
            <v>y</v>
          </cell>
          <cell r="RRA1" t="str">
            <v>y</v>
          </cell>
          <cell r="RRB1" t="str">
            <v>y</v>
          </cell>
          <cell r="RRC1" t="str">
            <v>y</v>
          </cell>
          <cell r="RRD1" t="str">
            <v>y</v>
          </cell>
          <cell r="RRE1" t="str">
            <v>y</v>
          </cell>
          <cell r="RRF1" t="str">
            <v>y</v>
          </cell>
          <cell r="RRG1" t="str">
            <v>y</v>
          </cell>
          <cell r="RRH1" t="str">
            <v>y</v>
          </cell>
          <cell r="RRI1" t="str">
            <v>y</v>
          </cell>
          <cell r="RRJ1" t="str">
            <v>y</v>
          </cell>
          <cell r="RRK1" t="str">
            <v>y</v>
          </cell>
          <cell r="RRL1" t="str">
            <v>y</v>
          </cell>
          <cell r="RRM1" t="str">
            <v>y</v>
          </cell>
          <cell r="RRN1" t="str">
            <v>y</v>
          </cell>
          <cell r="RRO1" t="str">
            <v>y</v>
          </cell>
          <cell r="RRP1" t="str">
            <v>y</v>
          </cell>
          <cell r="RRQ1" t="str">
            <v>y</v>
          </cell>
          <cell r="RRR1" t="str">
            <v>y</v>
          </cell>
          <cell r="RRS1" t="str">
            <v>y</v>
          </cell>
          <cell r="RRT1" t="str">
            <v>y</v>
          </cell>
          <cell r="RRU1" t="str">
            <v>y</v>
          </cell>
          <cell r="RRV1" t="str">
            <v>y</v>
          </cell>
          <cell r="RRW1" t="str">
            <v>y</v>
          </cell>
          <cell r="RRX1" t="str">
            <v>y</v>
          </cell>
          <cell r="RRY1" t="str">
            <v>y</v>
          </cell>
          <cell r="RRZ1" t="str">
            <v>y</v>
          </cell>
          <cell r="RSA1" t="str">
            <v>y</v>
          </cell>
          <cell r="RSB1" t="str">
            <v>y</v>
          </cell>
          <cell r="RSC1" t="str">
            <v>y</v>
          </cell>
          <cell r="RSD1" t="str">
            <v>y</v>
          </cell>
          <cell r="RSE1" t="str">
            <v>y</v>
          </cell>
          <cell r="RSF1" t="str">
            <v>y</v>
          </cell>
          <cell r="RSG1" t="str">
            <v>y</v>
          </cell>
          <cell r="RSH1" t="str">
            <v>y</v>
          </cell>
          <cell r="RSI1" t="str">
            <v>y</v>
          </cell>
          <cell r="RSJ1" t="str">
            <v>y</v>
          </cell>
          <cell r="RSK1" t="str">
            <v>y</v>
          </cell>
          <cell r="RSL1" t="str">
            <v>y</v>
          </cell>
          <cell r="RSM1" t="str">
            <v>y</v>
          </cell>
          <cell r="RSN1" t="str">
            <v>y</v>
          </cell>
          <cell r="RSO1" t="str">
            <v>y</v>
          </cell>
          <cell r="RSP1" t="str">
            <v>y</v>
          </cell>
          <cell r="RSQ1" t="str">
            <v>y</v>
          </cell>
          <cell r="RSR1" t="str">
            <v>y</v>
          </cell>
          <cell r="RSS1" t="str">
            <v>y</v>
          </cell>
          <cell r="RST1" t="str">
            <v>y</v>
          </cell>
          <cell r="RSU1" t="str">
            <v>y</v>
          </cell>
          <cell r="RSV1" t="str">
            <v>y</v>
          </cell>
          <cell r="RSW1" t="str">
            <v>y</v>
          </cell>
          <cell r="RSX1" t="str">
            <v>y</v>
          </cell>
          <cell r="RSY1" t="str">
            <v>y</v>
          </cell>
          <cell r="RSZ1" t="str">
            <v>y</v>
          </cell>
          <cell r="RTA1" t="str">
            <v>y</v>
          </cell>
          <cell r="RTB1" t="str">
            <v>y</v>
          </cell>
          <cell r="RTC1" t="str">
            <v>y</v>
          </cell>
          <cell r="RTD1" t="str">
            <v>y</v>
          </cell>
          <cell r="RTE1" t="str">
            <v>y</v>
          </cell>
          <cell r="RTF1" t="str">
            <v>y</v>
          </cell>
          <cell r="RTG1" t="str">
            <v>y</v>
          </cell>
          <cell r="RTH1" t="str">
            <v>y</v>
          </cell>
          <cell r="RTI1" t="str">
            <v>y</v>
          </cell>
          <cell r="RTJ1" t="str">
            <v>y</v>
          </cell>
          <cell r="RTK1" t="str">
            <v>y</v>
          </cell>
          <cell r="RTL1" t="str">
            <v>y</v>
          </cell>
          <cell r="RTM1" t="str">
            <v>y</v>
          </cell>
          <cell r="RTN1" t="str">
            <v>y</v>
          </cell>
          <cell r="RTO1" t="str">
            <v>y</v>
          </cell>
          <cell r="RTP1" t="str">
            <v>y</v>
          </cell>
          <cell r="RTQ1" t="str">
            <v>y</v>
          </cell>
          <cell r="RTR1" t="str">
            <v>y</v>
          </cell>
          <cell r="RTS1" t="str">
            <v>y</v>
          </cell>
          <cell r="RTT1" t="str">
            <v>y</v>
          </cell>
          <cell r="RTU1" t="str">
            <v>y</v>
          </cell>
          <cell r="RTV1" t="str">
            <v>y</v>
          </cell>
          <cell r="RTW1" t="str">
            <v>y</v>
          </cell>
          <cell r="RTX1" t="str">
            <v>y</v>
          </cell>
          <cell r="RTY1" t="str">
            <v>y</v>
          </cell>
          <cell r="RTZ1" t="str">
            <v>y</v>
          </cell>
          <cell r="RUA1" t="str">
            <v>y</v>
          </cell>
          <cell r="RUB1" t="str">
            <v>y</v>
          </cell>
          <cell r="RUC1" t="str">
            <v>y</v>
          </cell>
          <cell r="RUD1" t="str">
            <v>y</v>
          </cell>
          <cell r="RUE1" t="str">
            <v>y</v>
          </cell>
          <cell r="RUF1" t="str">
            <v>y</v>
          </cell>
          <cell r="RUG1" t="str">
            <v>y</v>
          </cell>
          <cell r="RUH1" t="str">
            <v>y</v>
          </cell>
          <cell r="RUI1" t="str">
            <v>y</v>
          </cell>
          <cell r="RUJ1" t="str">
            <v>y</v>
          </cell>
          <cell r="RUK1" t="str">
            <v>y</v>
          </cell>
          <cell r="RUL1" t="str">
            <v>y</v>
          </cell>
          <cell r="RUM1" t="str">
            <v>y</v>
          </cell>
          <cell r="RUN1" t="str">
            <v>y</v>
          </cell>
          <cell r="RUO1" t="str">
            <v>y</v>
          </cell>
          <cell r="RUP1" t="str">
            <v>y</v>
          </cell>
          <cell r="RUQ1" t="str">
            <v>y</v>
          </cell>
          <cell r="RUR1" t="str">
            <v>y</v>
          </cell>
          <cell r="RUS1" t="str">
            <v>y</v>
          </cell>
          <cell r="RUT1" t="str">
            <v>y</v>
          </cell>
          <cell r="RUU1" t="str">
            <v>y</v>
          </cell>
          <cell r="RUV1" t="str">
            <v>y</v>
          </cell>
          <cell r="RUW1" t="str">
            <v>y</v>
          </cell>
          <cell r="RUX1" t="str">
            <v>y</v>
          </cell>
          <cell r="RUY1" t="str">
            <v>y</v>
          </cell>
          <cell r="RUZ1" t="str">
            <v>y</v>
          </cell>
          <cell r="RVA1" t="str">
            <v>y</v>
          </cell>
          <cell r="RVB1" t="str">
            <v>y</v>
          </cell>
          <cell r="RVC1" t="str">
            <v>y</v>
          </cell>
          <cell r="RVD1" t="str">
            <v>y</v>
          </cell>
          <cell r="RVE1" t="str">
            <v>y</v>
          </cell>
          <cell r="RVF1" t="str">
            <v>y</v>
          </cell>
          <cell r="RVG1" t="str">
            <v>y</v>
          </cell>
          <cell r="RVH1" t="str">
            <v>y</v>
          </cell>
          <cell r="RVI1" t="str">
            <v>y</v>
          </cell>
          <cell r="RVJ1" t="str">
            <v>y</v>
          </cell>
          <cell r="RVK1" t="str">
            <v>y</v>
          </cell>
          <cell r="RVL1" t="str">
            <v>y</v>
          </cell>
          <cell r="RVM1" t="str">
            <v>y</v>
          </cell>
          <cell r="RVN1" t="str">
            <v>y</v>
          </cell>
          <cell r="RVO1" t="str">
            <v>y</v>
          </cell>
          <cell r="RVP1" t="str">
            <v>y</v>
          </cell>
          <cell r="RVQ1" t="str">
            <v>y</v>
          </cell>
          <cell r="RVR1" t="str">
            <v>y</v>
          </cell>
          <cell r="RVS1" t="str">
            <v>y</v>
          </cell>
          <cell r="RVT1" t="str">
            <v>y</v>
          </cell>
          <cell r="RVU1" t="str">
            <v>y</v>
          </cell>
          <cell r="RVV1" t="str">
            <v>y</v>
          </cell>
          <cell r="RVW1" t="str">
            <v>y</v>
          </cell>
          <cell r="RVX1" t="str">
            <v>y</v>
          </cell>
          <cell r="RVY1" t="str">
            <v>y</v>
          </cell>
          <cell r="RVZ1" t="str">
            <v>y</v>
          </cell>
          <cell r="RWA1" t="str">
            <v>y</v>
          </cell>
          <cell r="RWB1" t="str">
            <v>y</v>
          </cell>
          <cell r="RWC1" t="str">
            <v>y</v>
          </cell>
          <cell r="RWD1" t="str">
            <v>y</v>
          </cell>
          <cell r="RWE1" t="str">
            <v>y</v>
          </cell>
          <cell r="RWF1" t="str">
            <v>y</v>
          </cell>
          <cell r="RWG1" t="str">
            <v>y</v>
          </cell>
          <cell r="RWH1" t="str">
            <v>y</v>
          </cell>
          <cell r="RWI1" t="str">
            <v>y</v>
          </cell>
          <cell r="RWJ1" t="str">
            <v>y</v>
          </cell>
          <cell r="RWK1" t="str">
            <v>y</v>
          </cell>
          <cell r="RWL1" t="str">
            <v>y</v>
          </cell>
          <cell r="RWM1" t="str">
            <v>y</v>
          </cell>
          <cell r="RWN1" t="str">
            <v>y</v>
          </cell>
          <cell r="RWO1" t="str">
            <v>y</v>
          </cell>
          <cell r="RWP1" t="str">
            <v>y</v>
          </cell>
          <cell r="RWQ1" t="str">
            <v>y</v>
          </cell>
          <cell r="RWR1" t="str">
            <v>y</v>
          </cell>
          <cell r="RWS1" t="str">
            <v>y</v>
          </cell>
          <cell r="RWT1" t="str">
            <v>y</v>
          </cell>
          <cell r="RWU1" t="str">
            <v>y</v>
          </cell>
          <cell r="RWV1" t="str">
            <v>y</v>
          </cell>
          <cell r="RWW1" t="str">
            <v>y</v>
          </cell>
          <cell r="RWX1" t="str">
            <v>y</v>
          </cell>
          <cell r="RWY1" t="str">
            <v>y</v>
          </cell>
          <cell r="RWZ1" t="str">
            <v>y</v>
          </cell>
          <cell r="RXA1" t="str">
            <v>y</v>
          </cell>
          <cell r="RXB1" t="str">
            <v>y</v>
          </cell>
          <cell r="RXC1" t="str">
            <v>y</v>
          </cell>
          <cell r="RXD1" t="str">
            <v>y</v>
          </cell>
          <cell r="RXE1" t="str">
            <v>y</v>
          </cell>
          <cell r="RXF1" t="str">
            <v>y</v>
          </cell>
          <cell r="RXG1" t="str">
            <v>y</v>
          </cell>
          <cell r="RXH1" t="str">
            <v>y</v>
          </cell>
          <cell r="RXI1" t="str">
            <v>y</v>
          </cell>
          <cell r="RXJ1" t="str">
            <v>y</v>
          </cell>
          <cell r="RXK1" t="str">
            <v>y</v>
          </cell>
          <cell r="RXL1" t="str">
            <v>y</v>
          </cell>
          <cell r="RXM1" t="str">
            <v>y</v>
          </cell>
          <cell r="RXN1" t="str">
            <v>y</v>
          </cell>
          <cell r="RXO1" t="str">
            <v>y</v>
          </cell>
          <cell r="RXP1" t="str">
            <v>y</v>
          </cell>
          <cell r="RXQ1" t="str">
            <v>y</v>
          </cell>
          <cell r="RXR1" t="str">
            <v>y</v>
          </cell>
          <cell r="RXS1" t="str">
            <v>y</v>
          </cell>
          <cell r="RXT1" t="str">
            <v>y</v>
          </cell>
          <cell r="RXU1" t="str">
            <v>y</v>
          </cell>
          <cell r="RXV1" t="str">
            <v>y</v>
          </cell>
          <cell r="RXW1" t="str">
            <v>y</v>
          </cell>
          <cell r="RXX1" t="str">
            <v>y</v>
          </cell>
          <cell r="RXY1" t="str">
            <v>y</v>
          </cell>
          <cell r="RXZ1" t="str">
            <v>y</v>
          </cell>
          <cell r="RYA1" t="str">
            <v>y</v>
          </cell>
          <cell r="RYB1" t="str">
            <v>y</v>
          </cell>
          <cell r="RYC1" t="str">
            <v>y</v>
          </cell>
          <cell r="RYD1" t="str">
            <v>y</v>
          </cell>
          <cell r="RYE1" t="str">
            <v>y</v>
          </cell>
          <cell r="RYF1" t="str">
            <v>y</v>
          </cell>
          <cell r="RYG1" t="str">
            <v>y</v>
          </cell>
          <cell r="RYH1" t="str">
            <v>y</v>
          </cell>
          <cell r="RYI1" t="str">
            <v>y</v>
          </cell>
          <cell r="RYJ1" t="str">
            <v>y</v>
          </cell>
          <cell r="RYK1" t="str">
            <v>y</v>
          </cell>
          <cell r="RYL1" t="str">
            <v>y</v>
          </cell>
          <cell r="RYM1" t="str">
            <v>y</v>
          </cell>
          <cell r="RYN1" t="str">
            <v>y</v>
          </cell>
          <cell r="RYO1" t="str">
            <v>y</v>
          </cell>
          <cell r="RYP1" t="str">
            <v>y</v>
          </cell>
          <cell r="RYQ1" t="str">
            <v>y</v>
          </cell>
          <cell r="RYR1" t="str">
            <v>y</v>
          </cell>
          <cell r="RYS1" t="str">
            <v>y</v>
          </cell>
          <cell r="RYT1" t="str">
            <v>y</v>
          </cell>
          <cell r="RYU1" t="str">
            <v>y</v>
          </cell>
          <cell r="RYV1" t="str">
            <v>y</v>
          </cell>
          <cell r="RYW1" t="str">
            <v>y</v>
          </cell>
          <cell r="RYX1" t="str">
            <v>y</v>
          </cell>
          <cell r="RYY1" t="str">
            <v>y</v>
          </cell>
          <cell r="RYZ1" t="str">
            <v>y</v>
          </cell>
          <cell r="RZA1" t="str">
            <v>y</v>
          </cell>
          <cell r="RZB1" t="str">
            <v>y</v>
          </cell>
          <cell r="RZC1" t="str">
            <v>y</v>
          </cell>
          <cell r="RZD1" t="str">
            <v>y</v>
          </cell>
          <cell r="RZE1" t="str">
            <v>y</v>
          </cell>
          <cell r="RZF1" t="str">
            <v>y</v>
          </cell>
          <cell r="RZG1" t="str">
            <v>y</v>
          </cell>
          <cell r="RZH1" t="str">
            <v>y</v>
          </cell>
          <cell r="RZI1" t="str">
            <v>y</v>
          </cell>
          <cell r="RZJ1" t="str">
            <v>y</v>
          </cell>
          <cell r="RZK1" t="str">
            <v>y</v>
          </cell>
          <cell r="RZL1" t="str">
            <v>y</v>
          </cell>
          <cell r="RZM1" t="str">
            <v>y</v>
          </cell>
          <cell r="RZN1" t="str">
            <v>y</v>
          </cell>
          <cell r="RZO1" t="str">
            <v>y</v>
          </cell>
          <cell r="RZP1" t="str">
            <v>y</v>
          </cell>
          <cell r="RZQ1" t="str">
            <v>y</v>
          </cell>
          <cell r="RZR1" t="str">
            <v>y</v>
          </cell>
          <cell r="RZS1" t="str">
            <v>y</v>
          </cell>
          <cell r="RZT1" t="str">
            <v>y</v>
          </cell>
          <cell r="RZU1" t="str">
            <v>y</v>
          </cell>
          <cell r="RZV1" t="str">
            <v>y</v>
          </cell>
          <cell r="RZW1" t="str">
            <v>y</v>
          </cell>
          <cell r="RZX1" t="str">
            <v>y</v>
          </cell>
          <cell r="RZY1" t="str">
            <v>y</v>
          </cell>
          <cell r="RZZ1" t="str">
            <v>y</v>
          </cell>
          <cell r="SAA1" t="str">
            <v>y</v>
          </cell>
          <cell r="SAB1" t="str">
            <v>y</v>
          </cell>
          <cell r="SAC1" t="str">
            <v>y</v>
          </cell>
          <cell r="SAD1" t="str">
            <v>y</v>
          </cell>
          <cell r="SAE1" t="str">
            <v>y</v>
          </cell>
          <cell r="SAF1" t="str">
            <v>y</v>
          </cell>
          <cell r="SAG1" t="str">
            <v>y</v>
          </cell>
          <cell r="SAH1" t="str">
            <v>y</v>
          </cell>
          <cell r="SAI1" t="str">
            <v>y</v>
          </cell>
          <cell r="SAJ1" t="str">
            <v>y</v>
          </cell>
          <cell r="SAK1" t="str">
            <v>y</v>
          </cell>
          <cell r="SAL1" t="str">
            <v>y</v>
          </cell>
          <cell r="SAM1" t="str">
            <v>y</v>
          </cell>
          <cell r="SAN1" t="str">
            <v>y</v>
          </cell>
          <cell r="SAO1" t="str">
            <v>y</v>
          </cell>
          <cell r="SAP1" t="str">
            <v>y</v>
          </cell>
          <cell r="SAQ1" t="str">
            <v>y</v>
          </cell>
          <cell r="SAR1" t="str">
            <v>y</v>
          </cell>
          <cell r="SAS1" t="str">
            <v>y</v>
          </cell>
          <cell r="SAT1" t="str">
            <v>y</v>
          </cell>
          <cell r="SAU1" t="str">
            <v>y</v>
          </cell>
          <cell r="SAV1" t="str">
            <v>y</v>
          </cell>
          <cell r="SAW1" t="str">
            <v>y</v>
          </cell>
          <cell r="SAX1" t="str">
            <v>y</v>
          </cell>
          <cell r="SAY1" t="str">
            <v>y</v>
          </cell>
          <cell r="SAZ1" t="str">
            <v>y</v>
          </cell>
          <cell r="SBA1" t="str">
            <v>y</v>
          </cell>
          <cell r="SBB1" t="str">
            <v>y</v>
          </cell>
          <cell r="SBC1" t="str">
            <v>y</v>
          </cell>
          <cell r="SBD1" t="str">
            <v>y</v>
          </cell>
          <cell r="SBE1" t="str">
            <v>y</v>
          </cell>
          <cell r="SBF1" t="str">
            <v>y</v>
          </cell>
          <cell r="SBG1" t="str">
            <v>y</v>
          </cell>
          <cell r="SBH1" t="str">
            <v>y</v>
          </cell>
          <cell r="SBI1" t="str">
            <v>y</v>
          </cell>
          <cell r="SBJ1" t="str">
            <v>y</v>
          </cell>
          <cell r="SBK1" t="str">
            <v>y</v>
          </cell>
          <cell r="SBL1" t="str">
            <v>y</v>
          </cell>
          <cell r="SBM1" t="str">
            <v>y</v>
          </cell>
          <cell r="SBN1" t="str">
            <v>y</v>
          </cell>
          <cell r="SBO1" t="str">
            <v>y</v>
          </cell>
          <cell r="SBP1" t="str">
            <v>y</v>
          </cell>
          <cell r="SBQ1" t="str">
            <v>y</v>
          </cell>
          <cell r="SBR1" t="str">
            <v>y</v>
          </cell>
          <cell r="SBS1" t="str">
            <v>y</v>
          </cell>
          <cell r="SBT1" t="str">
            <v>y</v>
          </cell>
          <cell r="SBU1" t="str">
            <v>y</v>
          </cell>
          <cell r="SBV1" t="str">
            <v>y</v>
          </cell>
          <cell r="SBW1" t="str">
            <v>y</v>
          </cell>
          <cell r="SBX1" t="str">
            <v>y</v>
          </cell>
          <cell r="SBY1" t="str">
            <v>y</v>
          </cell>
          <cell r="SBZ1" t="str">
            <v>y</v>
          </cell>
          <cell r="SCA1" t="str">
            <v>y</v>
          </cell>
          <cell r="SCB1" t="str">
            <v>y</v>
          </cell>
          <cell r="SCC1" t="str">
            <v>y</v>
          </cell>
          <cell r="SCD1" t="str">
            <v>y</v>
          </cell>
          <cell r="SCE1" t="str">
            <v>y</v>
          </cell>
          <cell r="SCF1" t="str">
            <v>y</v>
          </cell>
          <cell r="SCG1" t="str">
            <v>y</v>
          </cell>
          <cell r="SCH1" t="str">
            <v>y</v>
          </cell>
          <cell r="SCI1" t="str">
            <v>y</v>
          </cell>
          <cell r="SCJ1" t="str">
            <v>y</v>
          </cell>
          <cell r="SCK1" t="str">
            <v>y</v>
          </cell>
          <cell r="SCL1" t="str">
            <v>y</v>
          </cell>
          <cell r="SCM1" t="str">
            <v>y</v>
          </cell>
          <cell r="SCN1" t="str">
            <v>y</v>
          </cell>
          <cell r="SCO1" t="str">
            <v>y</v>
          </cell>
          <cell r="SCP1" t="str">
            <v>y</v>
          </cell>
          <cell r="SCQ1" t="str">
            <v>y</v>
          </cell>
          <cell r="SCR1" t="str">
            <v>y</v>
          </cell>
          <cell r="SCS1" t="str">
            <v>y</v>
          </cell>
          <cell r="SCT1" t="str">
            <v>y</v>
          </cell>
          <cell r="SCU1" t="str">
            <v>y</v>
          </cell>
          <cell r="SCV1" t="str">
            <v>y</v>
          </cell>
          <cell r="SCW1" t="str">
            <v>y</v>
          </cell>
          <cell r="SCX1" t="str">
            <v>y</v>
          </cell>
          <cell r="SCY1" t="str">
            <v>y</v>
          </cell>
          <cell r="SCZ1" t="str">
            <v>y</v>
          </cell>
          <cell r="SDA1" t="str">
            <v>y</v>
          </cell>
          <cell r="SDB1" t="str">
            <v>y</v>
          </cell>
          <cell r="SDC1" t="str">
            <v>y</v>
          </cell>
          <cell r="SDD1" t="str">
            <v>y</v>
          </cell>
          <cell r="SDE1" t="str">
            <v>y</v>
          </cell>
          <cell r="SDF1" t="str">
            <v>y</v>
          </cell>
          <cell r="SDG1" t="str">
            <v>y</v>
          </cell>
          <cell r="SDH1" t="str">
            <v>y</v>
          </cell>
          <cell r="SDI1" t="str">
            <v>y</v>
          </cell>
          <cell r="SDJ1" t="str">
            <v>y</v>
          </cell>
          <cell r="SDK1" t="str">
            <v>y</v>
          </cell>
          <cell r="SDL1" t="str">
            <v>y</v>
          </cell>
          <cell r="SDM1" t="str">
            <v>y</v>
          </cell>
          <cell r="SDN1" t="str">
            <v>y</v>
          </cell>
          <cell r="SDO1" t="str">
            <v>y</v>
          </cell>
          <cell r="SDP1" t="str">
            <v>y</v>
          </cell>
          <cell r="SDQ1" t="str">
            <v>y</v>
          </cell>
          <cell r="SDR1" t="str">
            <v>y</v>
          </cell>
          <cell r="SDS1" t="str">
            <v>y</v>
          </cell>
          <cell r="SDT1" t="str">
            <v>y</v>
          </cell>
          <cell r="SDU1" t="str">
            <v>y</v>
          </cell>
          <cell r="SDV1" t="str">
            <v>y</v>
          </cell>
          <cell r="SDW1" t="str">
            <v>y</v>
          </cell>
          <cell r="SDX1" t="str">
            <v>y</v>
          </cell>
          <cell r="SDY1" t="str">
            <v>y</v>
          </cell>
          <cell r="SDZ1" t="str">
            <v>y</v>
          </cell>
          <cell r="SEA1" t="str">
            <v>y</v>
          </cell>
          <cell r="SEB1" t="str">
            <v>y</v>
          </cell>
          <cell r="SEC1" t="str">
            <v>y</v>
          </cell>
          <cell r="SED1" t="str">
            <v>y</v>
          </cell>
          <cell r="SEE1" t="str">
            <v>y</v>
          </cell>
          <cell r="SEF1" t="str">
            <v>y</v>
          </cell>
          <cell r="SEG1" t="str">
            <v>y</v>
          </cell>
          <cell r="SEH1" t="str">
            <v>y</v>
          </cell>
          <cell r="SEI1" t="str">
            <v>y</v>
          </cell>
          <cell r="SEJ1" t="str">
            <v>y</v>
          </cell>
          <cell r="SEK1" t="str">
            <v>y</v>
          </cell>
          <cell r="SEL1" t="str">
            <v>y</v>
          </cell>
          <cell r="SEM1" t="str">
            <v>y</v>
          </cell>
          <cell r="SEN1" t="str">
            <v>y</v>
          </cell>
          <cell r="SEO1" t="str">
            <v>y</v>
          </cell>
          <cell r="SEP1" t="str">
            <v>y</v>
          </cell>
          <cell r="SEQ1" t="str">
            <v>y</v>
          </cell>
          <cell r="SER1" t="str">
            <v>y</v>
          </cell>
          <cell r="SES1" t="str">
            <v>y</v>
          </cell>
          <cell r="SET1" t="str">
            <v>y</v>
          </cell>
          <cell r="SEU1" t="str">
            <v>y</v>
          </cell>
          <cell r="SEV1" t="str">
            <v>y</v>
          </cell>
          <cell r="SEW1" t="str">
            <v>y</v>
          </cell>
          <cell r="SEX1" t="str">
            <v>y</v>
          </cell>
          <cell r="SEY1" t="str">
            <v>y</v>
          </cell>
          <cell r="SEZ1" t="str">
            <v>y</v>
          </cell>
          <cell r="SFA1" t="str">
            <v>y</v>
          </cell>
          <cell r="SFB1" t="str">
            <v>y</v>
          </cell>
          <cell r="SFC1" t="str">
            <v>y</v>
          </cell>
          <cell r="SFD1" t="str">
            <v>y</v>
          </cell>
          <cell r="SFE1" t="str">
            <v>y</v>
          </cell>
          <cell r="SFF1" t="str">
            <v>y</v>
          </cell>
          <cell r="SFG1" t="str">
            <v>y</v>
          </cell>
          <cell r="SFH1" t="str">
            <v>y</v>
          </cell>
          <cell r="SFI1" t="str">
            <v>y</v>
          </cell>
          <cell r="SFJ1" t="str">
            <v>y</v>
          </cell>
          <cell r="SFK1" t="str">
            <v>y</v>
          </cell>
          <cell r="SFL1" t="str">
            <v>y</v>
          </cell>
          <cell r="SFM1" t="str">
            <v>y</v>
          </cell>
          <cell r="SFN1" t="str">
            <v>y</v>
          </cell>
          <cell r="SFO1" t="str">
            <v>y</v>
          </cell>
          <cell r="SFP1" t="str">
            <v>y</v>
          </cell>
          <cell r="SFQ1" t="str">
            <v>y</v>
          </cell>
          <cell r="SFR1" t="str">
            <v>y</v>
          </cell>
          <cell r="SFS1" t="str">
            <v>y</v>
          </cell>
          <cell r="SFT1" t="str">
            <v>y</v>
          </cell>
          <cell r="SFU1" t="str">
            <v>y</v>
          </cell>
          <cell r="SFV1" t="str">
            <v>y</v>
          </cell>
          <cell r="SFW1" t="str">
            <v>y</v>
          </cell>
          <cell r="SFX1" t="str">
            <v>y</v>
          </cell>
          <cell r="SFY1" t="str">
            <v>y</v>
          </cell>
          <cell r="SFZ1" t="str">
            <v>y</v>
          </cell>
          <cell r="SGA1" t="str">
            <v>y</v>
          </cell>
          <cell r="SGB1" t="str">
            <v>y</v>
          </cell>
          <cell r="SGC1" t="str">
            <v>y</v>
          </cell>
          <cell r="SGD1" t="str">
            <v>y</v>
          </cell>
          <cell r="SGE1" t="str">
            <v>y</v>
          </cell>
          <cell r="SGF1" t="str">
            <v>y</v>
          </cell>
          <cell r="SGG1" t="str">
            <v>y</v>
          </cell>
          <cell r="SGH1" t="str">
            <v>y</v>
          </cell>
          <cell r="SGI1" t="str">
            <v>y</v>
          </cell>
          <cell r="SGJ1" t="str">
            <v>y</v>
          </cell>
          <cell r="SGK1" t="str">
            <v>y</v>
          </cell>
          <cell r="SGL1" t="str">
            <v>y</v>
          </cell>
          <cell r="SGM1" t="str">
            <v>y</v>
          </cell>
          <cell r="SGN1" t="str">
            <v>y</v>
          </cell>
          <cell r="SGO1" t="str">
            <v>y</v>
          </cell>
          <cell r="SGP1" t="str">
            <v>y</v>
          </cell>
          <cell r="SGQ1" t="str">
            <v>y</v>
          </cell>
          <cell r="SGR1" t="str">
            <v>y</v>
          </cell>
          <cell r="SGS1" t="str">
            <v>y</v>
          </cell>
          <cell r="SGT1" t="str">
            <v>y</v>
          </cell>
          <cell r="SGU1" t="str">
            <v>y</v>
          </cell>
          <cell r="SGV1" t="str">
            <v>y</v>
          </cell>
          <cell r="SGW1" t="str">
            <v>y</v>
          </cell>
          <cell r="SGX1" t="str">
            <v>y</v>
          </cell>
          <cell r="SGY1" t="str">
            <v>y</v>
          </cell>
          <cell r="SGZ1" t="str">
            <v>y</v>
          </cell>
          <cell r="SHA1" t="str">
            <v>y</v>
          </cell>
          <cell r="SHB1" t="str">
            <v>y</v>
          </cell>
          <cell r="SHC1" t="str">
            <v>y</v>
          </cell>
          <cell r="SHD1" t="str">
            <v>y</v>
          </cell>
          <cell r="SHE1" t="str">
            <v>y</v>
          </cell>
          <cell r="SHF1" t="str">
            <v>y</v>
          </cell>
          <cell r="SHG1" t="str">
            <v>y</v>
          </cell>
          <cell r="SHH1" t="str">
            <v>y</v>
          </cell>
          <cell r="SHI1" t="str">
            <v>y</v>
          </cell>
          <cell r="SHJ1" t="str">
            <v>y</v>
          </cell>
          <cell r="SHK1" t="str">
            <v>y</v>
          </cell>
          <cell r="SHL1" t="str">
            <v>y</v>
          </cell>
          <cell r="SHM1" t="str">
            <v>y</v>
          </cell>
          <cell r="SHN1" t="str">
            <v>y</v>
          </cell>
          <cell r="SHO1" t="str">
            <v>y</v>
          </cell>
          <cell r="SHP1" t="str">
            <v>y</v>
          </cell>
          <cell r="SHQ1" t="str">
            <v>y</v>
          </cell>
          <cell r="SHR1" t="str">
            <v>y</v>
          </cell>
          <cell r="SHS1" t="str">
            <v>y</v>
          </cell>
          <cell r="SHT1" t="str">
            <v>y</v>
          </cell>
          <cell r="SHU1" t="str">
            <v>y</v>
          </cell>
          <cell r="SHV1" t="str">
            <v>y</v>
          </cell>
          <cell r="SHW1" t="str">
            <v>y</v>
          </cell>
          <cell r="SHX1" t="str">
            <v>y</v>
          </cell>
          <cell r="SHY1" t="str">
            <v>y</v>
          </cell>
          <cell r="SHZ1" t="str">
            <v>y</v>
          </cell>
          <cell r="SIA1" t="str">
            <v>y</v>
          </cell>
          <cell r="SIB1" t="str">
            <v>y</v>
          </cell>
          <cell r="SIC1" t="str">
            <v>y</v>
          </cell>
          <cell r="SID1" t="str">
            <v>y</v>
          </cell>
          <cell r="SIE1" t="str">
            <v>y</v>
          </cell>
          <cell r="SIF1" t="str">
            <v>y</v>
          </cell>
          <cell r="SIG1" t="str">
            <v>y</v>
          </cell>
          <cell r="SIH1" t="str">
            <v>y</v>
          </cell>
          <cell r="SII1" t="str">
            <v>y</v>
          </cell>
          <cell r="SIJ1" t="str">
            <v>y</v>
          </cell>
          <cell r="SIK1" t="str">
            <v>y</v>
          </cell>
          <cell r="SIL1" t="str">
            <v>y</v>
          </cell>
          <cell r="SIM1" t="str">
            <v>y</v>
          </cell>
          <cell r="SIN1" t="str">
            <v>y</v>
          </cell>
          <cell r="SIO1" t="str">
            <v>y</v>
          </cell>
          <cell r="SIP1" t="str">
            <v>y</v>
          </cell>
          <cell r="SIQ1" t="str">
            <v>y</v>
          </cell>
          <cell r="SIR1" t="str">
            <v>y</v>
          </cell>
          <cell r="SIS1" t="str">
            <v>y</v>
          </cell>
          <cell r="SIT1" t="str">
            <v>y</v>
          </cell>
          <cell r="SIU1" t="str">
            <v>y</v>
          </cell>
          <cell r="SIV1" t="str">
            <v>y</v>
          </cell>
          <cell r="SIW1" t="str">
            <v>y</v>
          </cell>
          <cell r="SIX1" t="str">
            <v>y</v>
          </cell>
          <cell r="SIY1" t="str">
            <v>y</v>
          </cell>
          <cell r="SIZ1" t="str">
            <v>y</v>
          </cell>
          <cell r="SJA1" t="str">
            <v>y</v>
          </cell>
          <cell r="SJB1" t="str">
            <v>y</v>
          </cell>
          <cell r="SJC1" t="str">
            <v>y</v>
          </cell>
          <cell r="SJD1" t="str">
            <v>y</v>
          </cell>
          <cell r="SJE1" t="str">
            <v>y</v>
          </cell>
          <cell r="SJF1" t="str">
            <v>y</v>
          </cell>
          <cell r="SJG1" t="str">
            <v>y</v>
          </cell>
          <cell r="SJH1" t="str">
            <v>y</v>
          </cell>
          <cell r="SJI1" t="str">
            <v>y</v>
          </cell>
          <cell r="SJJ1" t="str">
            <v>y</v>
          </cell>
          <cell r="SJK1" t="str">
            <v>y</v>
          </cell>
          <cell r="SJL1" t="str">
            <v>y</v>
          </cell>
          <cell r="SJM1" t="str">
            <v>y</v>
          </cell>
          <cell r="SJN1" t="str">
            <v>y</v>
          </cell>
          <cell r="SJO1" t="str">
            <v>y</v>
          </cell>
          <cell r="SJP1" t="str">
            <v>y</v>
          </cell>
          <cell r="SJQ1" t="str">
            <v>y</v>
          </cell>
          <cell r="SJR1" t="str">
            <v>y</v>
          </cell>
          <cell r="SJS1" t="str">
            <v>y</v>
          </cell>
          <cell r="SJT1" t="str">
            <v>y</v>
          </cell>
          <cell r="SJU1" t="str">
            <v>y</v>
          </cell>
          <cell r="SJV1" t="str">
            <v>y</v>
          </cell>
          <cell r="SJW1" t="str">
            <v>y</v>
          </cell>
          <cell r="SJX1" t="str">
            <v>y</v>
          </cell>
          <cell r="SJY1" t="str">
            <v>y</v>
          </cell>
          <cell r="SJZ1" t="str">
            <v>y</v>
          </cell>
          <cell r="SKA1" t="str">
            <v>y</v>
          </cell>
          <cell r="SKB1" t="str">
            <v>y</v>
          </cell>
          <cell r="SKC1" t="str">
            <v>y</v>
          </cell>
          <cell r="SKD1" t="str">
            <v>y</v>
          </cell>
          <cell r="SKE1" t="str">
            <v>y</v>
          </cell>
          <cell r="SKF1" t="str">
            <v>y</v>
          </cell>
          <cell r="SKG1" t="str">
            <v>y</v>
          </cell>
          <cell r="SKH1" t="str">
            <v>y</v>
          </cell>
          <cell r="SKI1" t="str">
            <v>y</v>
          </cell>
          <cell r="SKJ1" t="str">
            <v>y</v>
          </cell>
          <cell r="SKK1" t="str">
            <v>y</v>
          </cell>
          <cell r="SKL1" t="str">
            <v>y</v>
          </cell>
          <cell r="SKM1" t="str">
            <v>y</v>
          </cell>
          <cell r="SKN1" t="str">
            <v>y</v>
          </cell>
          <cell r="SKO1" t="str">
            <v>y</v>
          </cell>
          <cell r="SKP1" t="str">
            <v>y</v>
          </cell>
          <cell r="SKQ1" t="str">
            <v>y</v>
          </cell>
          <cell r="SKR1" t="str">
            <v>y</v>
          </cell>
          <cell r="SKS1" t="str">
            <v>y</v>
          </cell>
          <cell r="SKT1" t="str">
            <v>y</v>
          </cell>
          <cell r="SKU1" t="str">
            <v>y</v>
          </cell>
          <cell r="SKV1" t="str">
            <v>y</v>
          </cell>
          <cell r="SKW1" t="str">
            <v>y</v>
          </cell>
          <cell r="SKX1" t="str">
            <v>y</v>
          </cell>
          <cell r="SKY1" t="str">
            <v>y</v>
          </cell>
          <cell r="SKZ1" t="str">
            <v>y</v>
          </cell>
          <cell r="SLA1" t="str">
            <v>y</v>
          </cell>
          <cell r="SLB1" t="str">
            <v>y</v>
          </cell>
          <cell r="SLC1" t="str">
            <v>y</v>
          </cell>
          <cell r="SLD1" t="str">
            <v>y</v>
          </cell>
          <cell r="SLE1" t="str">
            <v>y</v>
          </cell>
          <cell r="SLF1" t="str">
            <v>y</v>
          </cell>
          <cell r="SLG1" t="str">
            <v>y</v>
          </cell>
          <cell r="SLH1" t="str">
            <v>y</v>
          </cell>
          <cell r="SLI1" t="str">
            <v>y</v>
          </cell>
          <cell r="SLJ1" t="str">
            <v>y</v>
          </cell>
          <cell r="SLK1" t="str">
            <v>y</v>
          </cell>
          <cell r="SLL1" t="str">
            <v>y</v>
          </cell>
          <cell r="SLM1" t="str">
            <v>y</v>
          </cell>
          <cell r="SLN1" t="str">
            <v>y</v>
          </cell>
          <cell r="SLO1" t="str">
            <v>y</v>
          </cell>
          <cell r="SLP1" t="str">
            <v>y</v>
          </cell>
          <cell r="SLQ1" t="str">
            <v>y</v>
          </cell>
          <cell r="SLR1" t="str">
            <v>y</v>
          </cell>
          <cell r="SLS1" t="str">
            <v>y</v>
          </cell>
          <cell r="SLT1" t="str">
            <v>y</v>
          </cell>
          <cell r="SLU1" t="str">
            <v>y</v>
          </cell>
          <cell r="SLV1" t="str">
            <v>y</v>
          </cell>
          <cell r="SLW1" t="str">
            <v>y</v>
          </cell>
          <cell r="SLX1" t="str">
            <v>y</v>
          </cell>
          <cell r="SLY1" t="str">
            <v>y</v>
          </cell>
          <cell r="SLZ1" t="str">
            <v>y</v>
          </cell>
          <cell r="SMA1" t="str">
            <v>y</v>
          </cell>
          <cell r="SMB1" t="str">
            <v>y</v>
          </cell>
          <cell r="SMC1" t="str">
            <v>y</v>
          </cell>
          <cell r="SMD1" t="str">
            <v>y</v>
          </cell>
          <cell r="SME1" t="str">
            <v>y</v>
          </cell>
          <cell r="SMF1" t="str">
            <v>y</v>
          </cell>
          <cell r="SMG1" t="str">
            <v>y</v>
          </cell>
          <cell r="SMH1" t="str">
            <v>y</v>
          </cell>
          <cell r="SMI1" t="str">
            <v>y</v>
          </cell>
          <cell r="SMJ1" t="str">
            <v>y</v>
          </cell>
          <cell r="SMK1" t="str">
            <v>y</v>
          </cell>
          <cell r="SML1" t="str">
            <v>y</v>
          </cell>
          <cell r="SMM1" t="str">
            <v>y</v>
          </cell>
          <cell r="SMN1" t="str">
            <v>y</v>
          </cell>
          <cell r="SMO1" t="str">
            <v>y</v>
          </cell>
          <cell r="SMP1" t="str">
            <v>y</v>
          </cell>
          <cell r="SMQ1" t="str">
            <v>y</v>
          </cell>
          <cell r="SMR1" t="str">
            <v>y</v>
          </cell>
          <cell r="SMS1" t="str">
            <v>y</v>
          </cell>
          <cell r="SMT1" t="str">
            <v>y</v>
          </cell>
          <cell r="SMU1" t="str">
            <v>y</v>
          </cell>
          <cell r="SMV1" t="str">
            <v>y</v>
          </cell>
          <cell r="SMW1" t="str">
            <v>y</v>
          </cell>
          <cell r="SMX1" t="str">
            <v>y</v>
          </cell>
          <cell r="SMY1" t="str">
            <v>y</v>
          </cell>
          <cell r="SMZ1" t="str">
            <v>y</v>
          </cell>
          <cell r="SNA1" t="str">
            <v>y</v>
          </cell>
          <cell r="SNB1" t="str">
            <v>y</v>
          </cell>
          <cell r="SNC1" t="str">
            <v>y</v>
          </cell>
          <cell r="SND1" t="str">
            <v>y</v>
          </cell>
          <cell r="SNE1" t="str">
            <v>y</v>
          </cell>
          <cell r="SNF1" t="str">
            <v>y</v>
          </cell>
          <cell r="SNG1" t="str">
            <v>y</v>
          </cell>
          <cell r="SNH1" t="str">
            <v>y</v>
          </cell>
          <cell r="SNI1" t="str">
            <v>y</v>
          </cell>
          <cell r="SNJ1" t="str">
            <v>y</v>
          </cell>
          <cell r="SNK1" t="str">
            <v>y</v>
          </cell>
          <cell r="SNL1" t="str">
            <v>y</v>
          </cell>
          <cell r="SNM1" t="str">
            <v>y</v>
          </cell>
          <cell r="SNN1" t="str">
            <v>y</v>
          </cell>
          <cell r="SNO1" t="str">
            <v>y</v>
          </cell>
          <cell r="SNP1" t="str">
            <v>y</v>
          </cell>
          <cell r="SNQ1" t="str">
            <v>y</v>
          </cell>
          <cell r="SNR1" t="str">
            <v>y</v>
          </cell>
          <cell r="SNS1" t="str">
            <v>y</v>
          </cell>
          <cell r="SNT1" t="str">
            <v>y</v>
          </cell>
          <cell r="SNU1" t="str">
            <v>y</v>
          </cell>
          <cell r="SNV1" t="str">
            <v>y</v>
          </cell>
          <cell r="SNW1" t="str">
            <v>y</v>
          </cell>
          <cell r="SNX1" t="str">
            <v>y</v>
          </cell>
          <cell r="SNY1" t="str">
            <v>y</v>
          </cell>
          <cell r="SNZ1" t="str">
            <v>y</v>
          </cell>
          <cell r="SOA1" t="str">
            <v>y</v>
          </cell>
          <cell r="SOB1" t="str">
            <v>y</v>
          </cell>
          <cell r="SOC1" t="str">
            <v>y</v>
          </cell>
          <cell r="SOD1" t="str">
            <v>y</v>
          </cell>
          <cell r="SOE1" t="str">
            <v>y</v>
          </cell>
          <cell r="SOF1" t="str">
            <v>y</v>
          </cell>
          <cell r="SOG1" t="str">
            <v>y</v>
          </cell>
          <cell r="SOH1" t="str">
            <v>y</v>
          </cell>
          <cell r="SOI1" t="str">
            <v>y</v>
          </cell>
          <cell r="SOJ1" t="str">
            <v>y</v>
          </cell>
          <cell r="SOK1" t="str">
            <v>y</v>
          </cell>
          <cell r="SOL1" t="str">
            <v>y</v>
          </cell>
          <cell r="SOM1" t="str">
            <v>y</v>
          </cell>
          <cell r="SON1" t="str">
            <v>y</v>
          </cell>
          <cell r="SOO1" t="str">
            <v>y</v>
          </cell>
          <cell r="SOP1" t="str">
            <v>y</v>
          </cell>
          <cell r="SOQ1" t="str">
            <v>y</v>
          </cell>
          <cell r="SOR1" t="str">
            <v>y</v>
          </cell>
          <cell r="SOS1" t="str">
            <v>y</v>
          </cell>
          <cell r="SOT1" t="str">
            <v>y</v>
          </cell>
          <cell r="SOU1" t="str">
            <v>y</v>
          </cell>
          <cell r="SOV1" t="str">
            <v>y</v>
          </cell>
          <cell r="SOW1" t="str">
            <v>y</v>
          </cell>
          <cell r="SOX1" t="str">
            <v>y</v>
          </cell>
          <cell r="SOY1" t="str">
            <v>y</v>
          </cell>
          <cell r="SOZ1" t="str">
            <v>y</v>
          </cell>
          <cell r="SPA1" t="str">
            <v>y</v>
          </cell>
          <cell r="SPB1" t="str">
            <v>y</v>
          </cell>
          <cell r="SPC1" t="str">
            <v>y</v>
          </cell>
          <cell r="SPD1" t="str">
            <v>y</v>
          </cell>
          <cell r="SPE1" t="str">
            <v>y</v>
          </cell>
          <cell r="SPF1" t="str">
            <v>y</v>
          </cell>
          <cell r="SPG1" t="str">
            <v>y</v>
          </cell>
          <cell r="SPH1" t="str">
            <v>y</v>
          </cell>
          <cell r="SPI1" t="str">
            <v>y</v>
          </cell>
          <cell r="SPJ1" t="str">
            <v>y</v>
          </cell>
          <cell r="SPK1" t="str">
            <v>y</v>
          </cell>
          <cell r="SPL1" t="str">
            <v>y</v>
          </cell>
          <cell r="SPM1" t="str">
            <v>y</v>
          </cell>
          <cell r="SPN1" t="str">
            <v>y</v>
          </cell>
          <cell r="SPO1" t="str">
            <v>y</v>
          </cell>
          <cell r="SPP1" t="str">
            <v>y</v>
          </cell>
          <cell r="SPQ1" t="str">
            <v>y</v>
          </cell>
          <cell r="SPR1" t="str">
            <v>y</v>
          </cell>
          <cell r="SPS1" t="str">
            <v>y</v>
          </cell>
          <cell r="SPT1" t="str">
            <v>y</v>
          </cell>
          <cell r="SPU1" t="str">
            <v>y</v>
          </cell>
          <cell r="SPV1" t="str">
            <v>y</v>
          </cell>
          <cell r="SPW1" t="str">
            <v>y</v>
          </cell>
          <cell r="SPX1" t="str">
            <v>y</v>
          </cell>
          <cell r="SPY1" t="str">
            <v>y</v>
          </cell>
          <cell r="SPZ1" t="str">
            <v>y</v>
          </cell>
          <cell r="SQA1" t="str">
            <v>y</v>
          </cell>
          <cell r="SQB1" t="str">
            <v>y</v>
          </cell>
          <cell r="SQC1" t="str">
            <v>y</v>
          </cell>
          <cell r="SQD1" t="str">
            <v>y</v>
          </cell>
          <cell r="SQE1" t="str">
            <v>y</v>
          </cell>
          <cell r="SQF1" t="str">
            <v>y</v>
          </cell>
          <cell r="SQG1" t="str">
            <v>y</v>
          </cell>
          <cell r="SQH1" t="str">
            <v>y</v>
          </cell>
          <cell r="SQI1" t="str">
            <v>y</v>
          </cell>
          <cell r="SQJ1" t="str">
            <v>y</v>
          </cell>
          <cell r="SQK1" t="str">
            <v>y</v>
          </cell>
          <cell r="SQL1" t="str">
            <v>y</v>
          </cell>
          <cell r="SQM1" t="str">
            <v>y</v>
          </cell>
          <cell r="SQN1" t="str">
            <v>y</v>
          </cell>
          <cell r="SQO1" t="str">
            <v>y</v>
          </cell>
          <cell r="SQP1" t="str">
            <v>y</v>
          </cell>
          <cell r="SQQ1" t="str">
            <v>y</v>
          </cell>
          <cell r="SQR1" t="str">
            <v>y</v>
          </cell>
          <cell r="SQS1" t="str">
            <v>y</v>
          </cell>
          <cell r="SQT1" t="str">
            <v>y</v>
          </cell>
          <cell r="SQU1" t="str">
            <v>y</v>
          </cell>
          <cell r="SQV1" t="str">
            <v>y</v>
          </cell>
          <cell r="SQW1" t="str">
            <v>y</v>
          </cell>
          <cell r="SQX1" t="str">
            <v>y</v>
          </cell>
          <cell r="SQY1" t="str">
            <v>y</v>
          </cell>
          <cell r="SQZ1" t="str">
            <v>y</v>
          </cell>
          <cell r="SRA1" t="str">
            <v>y</v>
          </cell>
          <cell r="SRB1" t="str">
            <v>y</v>
          </cell>
          <cell r="SRC1" t="str">
            <v>y</v>
          </cell>
          <cell r="SRD1" t="str">
            <v>y</v>
          </cell>
          <cell r="SRE1" t="str">
            <v>y</v>
          </cell>
          <cell r="SRF1" t="str">
            <v>y</v>
          </cell>
          <cell r="SRG1" t="str">
            <v>y</v>
          </cell>
          <cell r="SRH1" t="str">
            <v>y</v>
          </cell>
          <cell r="SRI1" t="str">
            <v>y</v>
          </cell>
          <cell r="SRJ1" t="str">
            <v>y</v>
          </cell>
          <cell r="SRK1" t="str">
            <v>y</v>
          </cell>
          <cell r="SRL1" t="str">
            <v>y</v>
          </cell>
          <cell r="SRM1" t="str">
            <v>y</v>
          </cell>
          <cell r="SRN1" t="str">
            <v>y</v>
          </cell>
          <cell r="SRO1" t="str">
            <v>y</v>
          </cell>
          <cell r="SRP1" t="str">
            <v>y</v>
          </cell>
          <cell r="SRQ1" t="str">
            <v>y</v>
          </cell>
          <cell r="SRR1" t="str">
            <v>y</v>
          </cell>
          <cell r="SRS1" t="str">
            <v>y</v>
          </cell>
          <cell r="SRT1" t="str">
            <v>y</v>
          </cell>
          <cell r="SRU1" t="str">
            <v>y</v>
          </cell>
          <cell r="SRV1" t="str">
            <v>y</v>
          </cell>
          <cell r="SRW1" t="str">
            <v>y</v>
          </cell>
          <cell r="SRX1" t="str">
            <v>y</v>
          </cell>
          <cell r="SRY1" t="str">
            <v>y</v>
          </cell>
          <cell r="SRZ1" t="str">
            <v>y</v>
          </cell>
          <cell r="SSA1" t="str">
            <v>y</v>
          </cell>
          <cell r="SSB1" t="str">
            <v>y</v>
          </cell>
          <cell r="SSC1" t="str">
            <v>y</v>
          </cell>
          <cell r="SSD1" t="str">
            <v>y</v>
          </cell>
          <cell r="SSE1" t="str">
            <v>y</v>
          </cell>
          <cell r="SSF1" t="str">
            <v>y</v>
          </cell>
          <cell r="SSG1" t="str">
            <v>y</v>
          </cell>
          <cell r="SSH1" t="str">
            <v>y</v>
          </cell>
          <cell r="SSI1" t="str">
            <v>y</v>
          </cell>
          <cell r="SSJ1" t="str">
            <v>y</v>
          </cell>
          <cell r="SSK1" t="str">
            <v>y</v>
          </cell>
          <cell r="SSL1" t="str">
            <v>y</v>
          </cell>
          <cell r="SSM1" t="str">
            <v>y</v>
          </cell>
          <cell r="SSN1" t="str">
            <v>y</v>
          </cell>
          <cell r="SSO1" t="str">
            <v>y</v>
          </cell>
          <cell r="SSP1" t="str">
            <v>y</v>
          </cell>
          <cell r="SSQ1" t="str">
            <v>y</v>
          </cell>
          <cell r="SSR1" t="str">
            <v>y</v>
          </cell>
          <cell r="SSS1" t="str">
            <v>y</v>
          </cell>
          <cell r="SST1" t="str">
            <v>y</v>
          </cell>
          <cell r="SSU1" t="str">
            <v>y</v>
          </cell>
          <cell r="SSV1" t="str">
            <v>y</v>
          </cell>
          <cell r="SSW1" t="str">
            <v>y</v>
          </cell>
          <cell r="SSX1" t="str">
            <v>y</v>
          </cell>
          <cell r="SSY1" t="str">
            <v>y</v>
          </cell>
          <cell r="SSZ1" t="str">
            <v>y</v>
          </cell>
          <cell r="STA1" t="str">
            <v>y</v>
          </cell>
          <cell r="STB1" t="str">
            <v>y</v>
          </cell>
          <cell r="STC1" t="str">
            <v>y</v>
          </cell>
          <cell r="STD1" t="str">
            <v>y</v>
          </cell>
          <cell r="STE1" t="str">
            <v>y</v>
          </cell>
          <cell r="STF1" t="str">
            <v>y</v>
          </cell>
          <cell r="STG1" t="str">
            <v>y</v>
          </cell>
          <cell r="STH1" t="str">
            <v>y</v>
          </cell>
          <cell r="STI1" t="str">
            <v>y</v>
          </cell>
          <cell r="STJ1" t="str">
            <v>y</v>
          </cell>
          <cell r="STK1" t="str">
            <v>y</v>
          </cell>
          <cell r="STL1" t="str">
            <v>y</v>
          </cell>
          <cell r="STM1" t="str">
            <v>y</v>
          </cell>
          <cell r="STN1" t="str">
            <v>y</v>
          </cell>
          <cell r="STO1" t="str">
            <v>y</v>
          </cell>
          <cell r="STP1" t="str">
            <v>y</v>
          </cell>
          <cell r="STQ1" t="str">
            <v>y</v>
          </cell>
          <cell r="STR1" t="str">
            <v>y</v>
          </cell>
          <cell r="STS1" t="str">
            <v>y</v>
          </cell>
          <cell r="STT1" t="str">
            <v>y</v>
          </cell>
          <cell r="STU1" t="str">
            <v>y</v>
          </cell>
          <cell r="STV1" t="str">
            <v>y</v>
          </cell>
          <cell r="STW1" t="str">
            <v>y</v>
          </cell>
          <cell r="STX1" t="str">
            <v>y</v>
          </cell>
          <cell r="STY1" t="str">
            <v>y</v>
          </cell>
          <cell r="STZ1" t="str">
            <v>y</v>
          </cell>
          <cell r="SUA1" t="str">
            <v>y</v>
          </cell>
          <cell r="SUB1" t="str">
            <v>y</v>
          </cell>
          <cell r="SUC1" t="str">
            <v>y</v>
          </cell>
          <cell r="SUD1" t="str">
            <v>y</v>
          </cell>
          <cell r="SUE1" t="str">
            <v>y</v>
          </cell>
          <cell r="SUF1" t="str">
            <v>y</v>
          </cell>
          <cell r="SUG1" t="str">
            <v>y</v>
          </cell>
          <cell r="SUH1" t="str">
            <v>y</v>
          </cell>
          <cell r="SUI1" t="str">
            <v>y</v>
          </cell>
          <cell r="SUJ1" t="str">
            <v>y</v>
          </cell>
          <cell r="SUK1" t="str">
            <v>y</v>
          </cell>
          <cell r="SUL1" t="str">
            <v>y</v>
          </cell>
          <cell r="SUM1" t="str">
            <v>y</v>
          </cell>
          <cell r="SUN1" t="str">
            <v>y</v>
          </cell>
          <cell r="SUO1" t="str">
            <v>y</v>
          </cell>
          <cell r="SUP1" t="str">
            <v>y</v>
          </cell>
          <cell r="SUQ1" t="str">
            <v>y</v>
          </cell>
          <cell r="SUR1" t="str">
            <v>y</v>
          </cell>
          <cell r="SUS1" t="str">
            <v>y</v>
          </cell>
          <cell r="SUT1" t="str">
            <v>y</v>
          </cell>
          <cell r="SUU1" t="str">
            <v>y</v>
          </cell>
          <cell r="SUV1" t="str">
            <v>y</v>
          </cell>
          <cell r="SUW1" t="str">
            <v>y</v>
          </cell>
          <cell r="SUX1" t="str">
            <v>y</v>
          </cell>
          <cell r="SUY1" t="str">
            <v>y</v>
          </cell>
          <cell r="SUZ1" t="str">
            <v>y</v>
          </cell>
          <cell r="SVA1" t="str">
            <v>y</v>
          </cell>
          <cell r="SVB1" t="str">
            <v>y</v>
          </cell>
          <cell r="SVC1" t="str">
            <v>y</v>
          </cell>
          <cell r="SVD1" t="str">
            <v>y</v>
          </cell>
          <cell r="SVE1" t="str">
            <v>y</v>
          </cell>
          <cell r="SVF1" t="str">
            <v>y</v>
          </cell>
          <cell r="SVG1" t="str">
            <v>y</v>
          </cell>
          <cell r="SVH1" t="str">
            <v>y</v>
          </cell>
          <cell r="SVI1" t="str">
            <v>y</v>
          </cell>
          <cell r="SVJ1" t="str">
            <v>y</v>
          </cell>
          <cell r="SVK1" t="str">
            <v>y</v>
          </cell>
          <cell r="SVL1" t="str">
            <v>y</v>
          </cell>
          <cell r="SVM1" t="str">
            <v>y</v>
          </cell>
          <cell r="SVN1" t="str">
            <v>y</v>
          </cell>
          <cell r="SVO1" t="str">
            <v>y</v>
          </cell>
          <cell r="SVP1" t="str">
            <v>y</v>
          </cell>
          <cell r="SVQ1" t="str">
            <v>y</v>
          </cell>
          <cell r="SVR1" t="str">
            <v>y</v>
          </cell>
          <cell r="SVS1" t="str">
            <v>y</v>
          </cell>
          <cell r="SVT1" t="str">
            <v>y</v>
          </cell>
          <cell r="SVU1" t="str">
            <v>y</v>
          </cell>
          <cell r="SVV1" t="str">
            <v>y</v>
          </cell>
          <cell r="SVW1" t="str">
            <v>y</v>
          </cell>
          <cell r="SVX1" t="str">
            <v>y</v>
          </cell>
          <cell r="SVY1" t="str">
            <v>y</v>
          </cell>
          <cell r="SVZ1" t="str">
            <v>y</v>
          </cell>
          <cell r="SWA1" t="str">
            <v>y</v>
          </cell>
          <cell r="SWB1" t="str">
            <v>y</v>
          </cell>
          <cell r="SWC1" t="str">
            <v>y</v>
          </cell>
          <cell r="SWD1" t="str">
            <v>y</v>
          </cell>
          <cell r="SWE1" t="str">
            <v>y</v>
          </cell>
          <cell r="SWF1" t="str">
            <v>y</v>
          </cell>
          <cell r="SWG1" t="str">
            <v>y</v>
          </cell>
          <cell r="SWH1" t="str">
            <v>y</v>
          </cell>
          <cell r="SWI1" t="str">
            <v>y</v>
          </cell>
          <cell r="SWJ1" t="str">
            <v>y</v>
          </cell>
          <cell r="SWK1" t="str">
            <v>y</v>
          </cell>
          <cell r="SWL1" t="str">
            <v>y</v>
          </cell>
          <cell r="SWM1" t="str">
            <v>y</v>
          </cell>
          <cell r="SWN1" t="str">
            <v>y</v>
          </cell>
          <cell r="SWO1" t="str">
            <v>y</v>
          </cell>
          <cell r="SWP1" t="str">
            <v>y</v>
          </cell>
          <cell r="SWQ1" t="str">
            <v>y</v>
          </cell>
          <cell r="SWR1" t="str">
            <v>y</v>
          </cell>
          <cell r="SWS1" t="str">
            <v>y</v>
          </cell>
          <cell r="SWT1" t="str">
            <v>y</v>
          </cell>
          <cell r="SWU1" t="str">
            <v>y</v>
          </cell>
          <cell r="SWV1" t="str">
            <v>y</v>
          </cell>
          <cell r="SWW1" t="str">
            <v>y</v>
          </cell>
          <cell r="SWX1" t="str">
            <v>y</v>
          </cell>
          <cell r="SWY1" t="str">
            <v>y</v>
          </cell>
          <cell r="SWZ1" t="str">
            <v>y</v>
          </cell>
          <cell r="SXA1" t="str">
            <v>y</v>
          </cell>
          <cell r="SXB1" t="str">
            <v>y</v>
          </cell>
          <cell r="SXC1" t="str">
            <v>y</v>
          </cell>
          <cell r="SXD1" t="str">
            <v>y</v>
          </cell>
          <cell r="SXE1" t="str">
            <v>y</v>
          </cell>
          <cell r="SXF1" t="str">
            <v>y</v>
          </cell>
          <cell r="SXG1" t="str">
            <v>y</v>
          </cell>
          <cell r="SXH1" t="str">
            <v>y</v>
          </cell>
          <cell r="SXI1" t="str">
            <v>y</v>
          </cell>
          <cell r="SXJ1" t="str">
            <v>y</v>
          </cell>
          <cell r="SXK1" t="str">
            <v>y</v>
          </cell>
          <cell r="SXL1" t="str">
            <v>y</v>
          </cell>
          <cell r="SXM1" t="str">
            <v>y</v>
          </cell>
          <cell r="SXN1" t="str">
            <v>y</v>
          </cell>
          <cell r="SXO1" t="str">
            <v>y</v>
          </cell>
          <cell r="SXP1" t="str">
            <v>y</v>
          </cell>
          <cell r="SXQ1" t="str">
            <v>y</v>
          </cell>
          <cell r="SXR1" t="str">
            <v>y</v>
          </cell>
          <cell r="SXS1" t="str">
            <v>y</v>
          </cell>
          <cell r="SXT1" t="str">
            <v>y</v>
          </cell>
          <cell r="SXU1" t="str">
            <v>y</v>
          </cell>
          <cell r="SXV1" t="str">
            <v>y</v>
          </cell>
          <cell r="SXW1" t="str">
            <v>y</v>
          </cell>
          <cell r="SXX1" t="str">
            <v>y</v>
          </cell>
          <cell r="SXY1" t="str">
            <v>y</v>
          </cell>
          <cell r="SXZ1" t="str">
            <v>y</v>
          </cell>
          <cell r="SYA1" t="str">
            <v>y</v>
          </cell>
          <cell r="SYB1" t="str">
            <v>y</v>
          </cell>
          <cell r="SYC1" t="str">
            <v>y</v>
          </cell>
          <cell r="SYD1" t="str">
            <v>y</v>
          </cell>
          <cell r="SYE1" t="str">
            <v>y</v>
          </cell>
          <cell r="SYF1" t="str">
            <v>y</v>
          </cell>
          <cell r="SYG1" t="str">
            <v>y</v>
          </cell>
          <cell r="SYH1" t="str">
            <v>y</v>
          </cell>
          <cell r="SYI1" t="str">
            <v>y</v>
          </cell>
          <cell r="SYJ1" t="str">
            <v>y</v>
          </cell>
          <cell r="SYK1" t="str">
            <v>y</v>
          </cell>
          <cell r="SYL1" t="str">
            <v>y</v>
          </cell>
          <cell r="SYM1" t="str">
            <v>y</v>
          </cell>
          <cell r="SYN1" t="str">
            <v>y</v>
          </cell>
          <cell r="SYO1" t="str">
            <v>y</v>
          </cell>
          <cell r="SYP1" t="str">
            <v>y</v>
          </cell>
          <cell r="SYQ1" t="str">
            <v>y</v>
          </cell>
          <cell r="SYR1" t="str">
            <v>y</v>
          </cell>
          <cell r="SYS1" t="str">
            <v>y</v>
          </cell>
          <cell r="SYT1" t="str">
            <v>y</v>
          </cell>
          <cell r="SYU1" t="str">
            <v>y</v>
          </cell>
          <cell r="SYV1" t="str">
            <v>y</v>
          </cell>
          <cell r="SYW1" t="str">
            <v>y</v>
          </cell>
          <cell r="SYX1" t="str">
            <v>y</v>
          </cell>
          <cell r="SYY1" t="str">
            <v>y</v>
          </cell>
          <cell r="SYZ1" t="str">
            <v>y</v>
          </cell>
          <cell r="SZA1" t="str">
            <v>y</v>
          </cell>
          <cell r="SZB1" t="str">
            <v>y</v>
          </cell>
          <cell r="SZC1" t="str">
            <v>y</v>
          </cell>
          <cell r="SZD1" t="str">
            <v>y</v>
          </cell>
          <cell r="SZE1" t="str">
            <v>y</v>
          </cell>
          <cell r="SZF1" t="str">
            <v>y</v>
          </cell>
          <cell r="SZG1" t="str">
            <v>y</v>
          </cell>
          <cell r="SZH1" t="str">
            <v>y</v>
          </cell>
          <cell r="SZI1" t="str">
            <v>y</v>
          </cell>
          <cell r="SZJ1" t="str">
            <v>y</v>
          </cell>
          <cell r="SZK1" t="str">
            <v>y</v>
          </cell>
          <cell r="SZL1" t="str">
            <v>y</v>
          </cell>
          <cell r="SZM1" t="str">
            <v>y</v>
          </cell>
          <cell r="SZN1" t="str">
            <v>y</v>
          </cell>
          <cell r="SZO1" t="str">
            <v>y</v>
          </cell>
          <cell r="SZP1" t="str">
            <v>y</v>
          </cell>
          <cell r="SZQ1" t="str">
            <v>y</v>
          </cell>
          <cell r="SZR1" t="str">
            <v>y</v>
          </cell>
          <cell r="SZS1" t="str">
            <v>y</v>
          </cell>
          <cell r="SZT1" t="str">
            <v>y</v>
          </cell>
          <cell r="SZU1" t="str">
            <v>y</v>
          </cell>
          <cell r="SZV1" t="str">
            <v>y</v>
          </cell>
          <cell r="SZW1" t="str">
            <v>y</v>
          </cell>
          <cell r="SZX1" t="str">
            <v>y</v>
          </cell>
          <cell r="SZY1" t="str">
            <v>y</v>
          </cell>
          <cell r="SZZ1" t="str">
            <v>y</v>
          </cell>
          <cell r="TAA1" t="str">
            <v>y</v>
          </cell>
          <cell r="TAB1" t="str">
            <v>y</v>
          </cell>
          <cell r="TAC1" t="str">
            <v>y</v>
          </cell>
          <cell r="TAD1" t="str">
            <v>y</v>
          </cell>
          <cell r="TAE1" t="str">
            <v>y</v>
          </cell>
          <cell r="TAF1" t="str">
            <v>y</v>
          </cell>
          <cell r="TAG1" t="str">
            <v>y</v>
          </cell>
          <cell r="TAH1" t="str">
            <v>y</v>
          </cell>
          <cell r="TAI1" t="str">
            <v>y</v>
          </cell>
          <cell r="TAJ1" t="str">
            <v>y</v>
          </cell>
          <cell r="TAK1" t="str">
            <v>y</v>
          </cell>
          <cell r="TAL1" t="str">
            <v>y</v>
          </cell>
          <cell r="TAM1" t="str">
            <v>y</v>
          </cell>
          <cell r="TAN1" t="str">
            <v>y</v>
          </cell>
          <cell r="TAO1" t="str">
            <v>y</v>
          </cell>
          <cell r="TAP1" t="str">
            <v>y</v>
          </cell>
          <cell r="TAQ1" t="str">
            <v>y</v>
          </cell>
          <cell r="TAR1" t="str">
            <v>y</v>
          </cell>
          <cell r="TAS1" t="str">
            <v>y</v>
          </cell>
          <cell r="TAT1" t="str">
            <v>y</v>
          </cell>
          <cell r="TAU1" t="str">
            <v>y</v>
          </cell>
          <cell r="TAV1" t="str">
            <v>y</v>
          </cell>
          <cell r="TAW1" t="str">
            <v>y</v>
          </cell>
          <cell r="TAX1" t="str">
            <v>y</v>
          </cell>
          <cell r="TAY1" t="str">
            <v>y</v>
          </cell>
          <cell r="TAZ1" t="str">
            <v>y</v>
          </cell>
          <cell r="TBA1" t="str">
            <v>y</v>
          </cell>
          <cell r="TBB1" t="str">
            <v>y</v>
          </cell>
          <cell r="TBC1" t="str">
            <v>y</v>
          </cell>
          <cell r="TBD1" t="str">
            <v>y</v>
          </cell>
          <cell r="TBE1" t="str">
            <v>y</v>
          </cell>
          <cell r="TBF1" t="str">
            <v>y</v>
          </cell>
          <cell r="TBG1" t="str">
            <v>y</v>
          </cell>
          <cell r="TBH1" t="str">
            <v>y</v>
          </cell>
          <cell r="TBI1" t="str">
            <v>y</v>
          </cell>
          <cell r="TBJ1" t="str">
            <v>y</v>
          </cell>
          <cell r="TBK1" t="str">
            <v>y</v>
          </cell>
          <cell r="TBL1" t="str">
            <v>y</v>
          </cell>
          <cell r="TBM1" t="str">
            <v>y</v>
          </cell>
          <cell r="TBN1" t="str">
            <v>y</v>
          </cell>
          <cell r="TBO1" t="str">
            <v>y</v>
          </cell>
          <cell r="TBP1" t="str">
            <v>y</v>
          </cell>
          <cell r="TBQ1" t="str">
            <v>y</v>
          </cell>
          <cell r="TBR1" t="str">
            <v>y</v>
          </cell>
          <cell r="TBS1" t="str">
            <v>y</v>
          </cell>
          <cell r="TBT1" t="str">
            <v>y</v>
          </cell>
          <cell r="TBU1" t="str">
            <v>y</v>
          </cell>
          <cell r="TBV1" t="str">
            <v>y</v>
          </cell>
          <cell r="TBW1" t="str">
            <v>y</v>
          </cell>
          <cell r="TBX1" t="str">
            <v>y</v>
          </cell>
          <cell r="TBY1" t="str">
            <v>y</v>
          </cell>
          <cell r="TBZ1" t="str">
            <v>y</v>
          </cell>
          <cell r="TCA1" t="str">
            <v>y</v>
          </cell>
          <cell r="TCB1" t="str">
            <v>y</v>
          </cell>
          <cell r="TCC1" t="str">
            <v>y</v>
          </cell>
          <cell r="TCD1" t="str">
            <v>y</v>
          </cell>
          <cell r="TCE1" t="str">
            <v>y</v>
          </cell>
          <cell r="TCF1" t="str">
            <v>y</v>
          </cell>
          <cell r="TCG1" t="str">
            <v>y</v>
          </cell>
          <cell r="TCH1" t="str">
            <v>y</v>
          </cell>
          <cell r="TCI1" t="str">
            <v>y</v>
          </cell>
          <cell r="TCJ1" t="str">
            <v>y</v>
          </cell>
          <cell r="TCK1" t="str">
            <v>y</v>
          </cell>
          <cell r="TCL1" t="str">
            <v>y</v>
          </cell>
          <cell r="TCM1" t="str">
            <v>y</v>
          </cell>
          <cell r="TCN1" t="str">
            <v>y</v>
          </cell>
          <cell r="TCO1" t="str">
            <v>y</v>
          </cell>
          <cell r="TCP1" t="str">
            <v>y</v>
          </cell>
          <cell r="TCQ1" t="str">
            <v>y</v>
          </cell>
          <cell r="TCR1" t="str">
            <v>y</v>
          </cell>
          <cell r="TCS1" t="str">
            <v>y</v>
          </cell>
          <cell r="TCT1" t="str">
            <v>y</v>
          </cell>
          <cell r="TCU1" t="str">
            <v>y</v>
          </cell>
          <cell r="TCV1" t="str">
            <v>y</v>
          </cell>
          <cell r="TCW1" t="str">
            <v>y</v>
          </cell>
          <cell r="TCX1" t="str">
            <v>y</v>
          </cell>
          <cell r="TCY1" t="str">
            <v>y</v>
          </cell>
          <cell r="TCZ1" t="str">
            <v>y</v>
          </cell>
          <cell r="TDA1" t="str">
            <v>y</v>
          </cell>
          <cell r="TDB1" t="str">
            <v>y</v>
          </cell>
          <cell r="TDC1" t="str">
            <v>y</v>
          </cell>
          <cell r="TDD1" t="str">
            <v>y</v>
          </cell>
          <cell r="TDE1" t="str">
            <v>y</v>
          </cell>
          <cell r="TDF1" t="str">
            <v>y</v>
          </cell>
          <cell r="TDG1" t="str">
            <v>y</v>
          </cell>
          <cell r="TDH1" t="str">
            <v>y</v>
          </cell>
          <cell r="TDI1" t="str">
            <v>y</v>
          </cell>
          <cell r="TDJ1" t="str">
            <v>y</v>
          </cell>
          <cell r="TDK1" t="str">
            <v>y</v>
          </cell>
          <cell r="TDL1" t="str">
            <v>y</v>
          </cell>
          <cell r="TDM1" t="str">
            <v>y</v>
          </cell>
          <cell r="TDN1" t="str">
            <v>y</v>
          </cell>
          <cell r="TDO1" t="str">
            <v>y</v>
          </cell>
          <cell r="TDP1" t="str">
            <v>y</v>
          </cell>
          <cell r="TDQ1" t="str">
            <v>y</v>
          </cell>
          <cell r="TDR1" t="str">
            <v>y</v>
          </cell>
          <cell r="TDS1" t="str">
            <v>y</v>
          </cell>
          <cell r="TDT1" t="str">
            <v>y</v>
          </cell>
          <cell r="TDU1" t="str">
            <v>y</v>
          </cell>
          <cell r="TDV1" t="str">
            <v>y</v>
          </cell>
          <cell r="TDW1" t="str">
            <v>y</v>
          </cell>
          <cell r="TDX1" t="str">
            <v>y</v>
          </cell>
          <cell r="TDY1" t="str">
            <v>y</v>
          </cell>
          <cell r="TDZ1" t="str">
            <v>y</v>
          </cell>
          <cell r="TEA1" t="str">
            <v>y</v>
          </cell>
          <cell r="TEB1" t="str">
            <v>y</v>
          </cell>
          <cell r="TEC1" t="str">
            <v>y</v>
          </cell>
          <cell r="TED1" t="str">
            <v>y</v>
          </cell>
          <cell r="TEE1" t="str">
            <v>y</v>
          </cell>
          <cell r="TEF1" t="str">
            <v>y</v>
          </cell>
          <cell r="TEG1" t="str">
            <v>y</v>
          </cell>
          <cell r="TEH1" t="str">
            <v>y</v>
          </cell>
          <cell r="TEI1" t="str">
            <v>y</v>
          </cell>
          <cell r="TEJ1" t="str">
            <v>y</v>
          </cell>
          <cell r="TEK1" t="str">
            <v>y</v>
          </cell>
          <cell r="TEL1" t="str">
            <v>y</v>
          </cell>
          <cell r="TEM1" t="str">
            <v>y</v>
          </cell>
          <cell r="TEN1" t="str">
            <v>y</v>
          </cell>
          <cell r="TEO1" t="str">
            <v>y</v>
          </cell>
          <cell r="TEP1" t="str">
            <v>y</v>
          </cell>
          <cell r="TEQ1" t="str">
            <v>y</v>
          </cell>
          <cell r="TER1" t="str">
            <v>y</v>
          </cell>
          <cell r="TES1" t="str">
            <v>y</v>
          </cell>
          <cell r="TET1" t="str">
            <v>y</v>
          </cell>
          <cell r="TEU1" t="str">
            <v>y</v>
          </cell>
          <cell r="TEV1" t="str">
            <v>y</v>
          </cell>
          <cell r="TEW1" t="str">
            <v>y</v>
          </cell>
          <cell r="TEX1" t="str">
            <v>y</v>
          </cell>
          <cell r="TEY1" t="str">
            <v>y</v>
          </cell>
          <cell r="TEZ1" t="str">
            <v>y</v>
          </cell>
          <cell r="TFA1" t="str">
            <v>y</v>
          </cell>
          <cell r="TFB1" t="str">
            <v>y</v>
          </cell>
          <cell r="TFC1" t="str">
            <v>y</v>
          </cell>
          <cell r="TFD1" t="str">
            <v>y</v>
          </cell>
          <cell r="TFE1" t="str">
            <v>y</v>
          </cell>
          <cell r="TFF1" t="str">
            <v>y</v>
          </cell>
          <cell r="TFG1" t="str">
            <v>y</v>
          </cell>
          <cell r="TFH1" t="str">
            <v>y</v>
          </cell>
          <cell r="TFI1" t="str">
            <v>y</v>
          </cell>
          <cell r="TFJ1" t="str">
            <v>y</v>
          </cell>
          <cell r="TFK1" t="str">
            <v>y</v>
          </cell>
          <cell r="TFL1" t="str">
            <v>y</v>
          </cell>
          <cell r="TFM1" t="str">
            <v>y</v>
          </cell>
          <cell r="TFN1" t="str">
            <v>y</v>
          </cell>
          <cell r="TFO1" t="str">
            <v>y</v>
          </cell>
          <cell r="TFP1" t="str">
            <v>y</v>
          </cell>
          <cell r="TFQ1" t="str">
            <v>y</v>
          </cell>
          <cell r="TFR1" t="str">
            <v>y</v>
          </cell>
          <cell r="TFS1" t="str">
            <v>y</v>
          </cell>
          <cell r="TFT1" t="str">
            <v>y</v>
          </cell>
          <cell r="TFU1" t="str">
            <v>y</v>
          </cell>
          <cell r="TFV1" t="str">
            <v>y</v>
          </cell>
          <cell r="TFW1" t="str">
            <v>y</v>
          </cell>
          <cell r="TFX1" t="str">
            <v>y</v>
          </cell>
          <cell r="TFY1" t="str">
            <v>y</v>
          </cell>
          <cell r="TFZ1" t="str">
            <v>y</v>
          </cell>
          <cell r="TGA1" t="str">
            <v>y</v>
          </cell>
          <cell r="TGB1" t="str">
            <v>y</v>
          </cell>
          <cell r="TGC1" t="str">
            <v>y</v>
          </cell>
          <cell r="TGD1" t="str">
            <v>y</v>
          </cell>
          <cell r="TGE1" t="str">
            <v>y</v>
          </cell>
          <cell r="TGF1" t="str">
            <v>y</v>
          </cell>
          <cell r="TGG1" t="str">
            <v>y</v>
          </cell>
          <cell r="TGH1" t="str">
            <v>y</v>
          </cell>
          <cell r="TGI1" t="str">
            <v>y</v>
          </cell>
          <cell r="TGJ1" t="str">
            <v>y</v>
          </cell>
          <cell r="TGK1" t="str">
            <v>y</v>
          </cell>
          <cell r="TGL1" t="str">
            <v>y</v>
          </cell>
          <cell r="TGM1" t="str">
            <v>y</v>
          </cell>
          <cell r="TGN1" t="str">
            <v>y</v>
          </cell>
          <cell r="TGO1" t="str">
            <v>y</v>
          </cell>
          <cell r="TGP1" t="str">
            <v>y</v>
          </cell>
          <cell r="TGQ1" t="str">
            <v>y</v>
          </cell>
          <cell r="TGR1" t="str">
            <v>y</v>
          </cell>
          <cell r="TGS1" t="str">
            <v>y</v>
          </cell>
          <cell r="TGT1" t="str">
            <v>y</v>
          </cell>
          <cell r="TGU1" t="str">
            <v>y</v>
          </cell>
          <cell r="TGV1" t="str">
            <v>y</v>
          </cell>
          <cell r="TGW1" t="str">
            <v>y</v>
          </cell>
          <cell r="TGX1" t="str">
            <v>y</v>
          </cell>
          <cell r="TGY1" t="str">
            <v>y</v>
          </cell>
          <cell r="TGZ1" t="str">
            <v>y</v>
          </cell>
          <cell r="THA1" t="str">
            <v>y</v>
          </cell>
          <cell r="THB1" t="str">
            <v>y</v>
          </cell>
          <cell r="THC1" t="str">
            <v>y</v>
          </cell>
          <cell r="THD1" t="str">
            <v>y</v>
          </cell>
          <cell r="THE1" t="str">
            <v>y</v>
          </cell>
          <cell r="THF1" t="str">
            <v>y</v>
          </cell>
          <cell r="THG1" t="str">
            <v>y</v>
          </cell>
          <cell r="THH1" t="str">
            <v>y</v>
          </cell>
          <cell r="THI1" t="str">
            <v>y</v>
          </cell>
          <cell r="THJ1" t="str">
            <v>y</v>
          </cell>
          <cell r="THK1" t="str">
            <v>y</v>
          </cell>
          <cell r="THL1" t="str">
            <v>y</v>
          </cell>
          <cell r="THM1" t="str">
            <v>y</v>
          </cell>
          <cell r="THN1" t="str">
            <v>y</v>
          </cell>
          <cell r="THO1" t="str">
            <v>y</v>
          </cell>
          <cell r="THP1" t="str">
            <v>y</v>
          </cell>
          <cell r="THQ1" t="str">
            <v>y</v>
          </cell>
          <cell r="THR1" t="str">
            <v>y</v>
          </cell>
          <cell r="THS1" t="str">
            <v>y</v>
          </cell>
          <cell r="THT1" t="str">
            <v>y</v>
          </cell>
          <cell r="THU1" t="str">
            <v>y</v>
          </cell>
          <cell r="THV1" t="str">
            <v>y</v>
          </cell>
          <cell r="THW1" t="str">
            <v>y</v>
          </cell>
          <cell r="THX1" t="str">
            <v>y</v>
          </cell>
          <cell r="THY1" t="str">
            <v>y</v>
          </cell>
          <cell r="THZ1" t="str">
            <v>y</v>
          </cell>
          <cell r="TIA1" t="str">
            <v>y</v>
          </cell>
          <cell r="TIB1" t="str">
            <v>y</v>
          </cell>
          <cell r="TIC1" t="str">
            <v>y</v>
          </cell>
          <cell r="TID1" t="str">
            <v>y</v>
          </cell>
          <cell r="TIE1" t="str">
            <v>y</v>
          </cell>
          <cell r="TIF1" t="str">
            <v>y</v>
          </cell>
          <cell r="TIG1" t="str">
            <v>y</v>
          </cell>
          <cell r="TIH1" t="str">
            <v>y</v>
          </cell>
          <cell r="TII1" t="str">
            <v>y</v>
          </cell>
          <cell r="TIJ1" t="str">
            <v>y</v>
          </cell>
          <cell r="TIK1" t="str">
            <v>y</v>
          </cell>
          <cell r="TIL1" t="str">
            <v>y</v>
          </cell>
          <cell r="TIM1" t="str">
            <v>y</v>
          </cell>
          <cell r="TIN1" t="str">
            <v>y</v>
          </cell>
          <cell r="TIO1" t="str">
            <v>y</v>
          </cell>
          <cell r="TIP1" t="str">
            <v>y</v>
          </cell>
          <cell r="TIQ1" t="str">
            <v>y</v>
          </cell>
          <cell r="TIR1" t="str">
            <v>y</v>
          </cell>
          <cell r="TIS1" t="str">
            <v>y</v>
          </cell>
          <cell r="TIT1" t="str">
            <v>y</v>
          </cell>
          <cell r="TIU1" t="str">
            <v>y</v>
          </cell>
          <cell r="TIV1" t="str">
            <v>y</v>
          </cell>
          <cell r="TIW1" t="str">
            <v>y</v>
          </cell>
          <cell r="TIX1" t="str">
            <v>y</v>
          </cell>
          <cell r="TIY1" t="str">
            <v>y</v>
          </cell>
          <cell r="TIZ1" t="str">
            <v>y</v>
          </cell>
          <cell r="TJA1" t="str">
            <v>y</v>
          </cell>
          <cell r="TJB1" t="str">
            <v>y</v>
          </cell>
          <cell r="TJC1" t="str">
            <v>y</v>
          </cell>
          <cell r="TJD1" t="str">
            <v>y</v>
          </cell>
          <cell r="TJE1" t="str">
            <v>y</v>
          </cell>
          <cell r="TJF1" t="str">
            <v>y</v>
          </cell>
          <cell r="TJG1" t="str">
            <v>y</v>
          </cell>
          <cell r="TJH1" t="str">
            <v>y</v>
          </cell>
          <cell r="TJI1" t="str">
            <v>y</v>
          </cell>
          <cell r="TJJ1" t="str">
            <v>y</v>
          </cell>
          <cell r="TJK1" t="str">
            <v>y</v>
          </cell>
          <cell r="TJL1" t="str">
            <v>y</v>
          </cell>
          <cell r="TJM1" t="str">
            <v>y</v>
          </cell>
          <cell r="TJN1" t="str">
            <v>y</v>
          </cell>
          <cell r="TJO1" t="str">
            <v>y</v>
          </cell>
          <cell r="TJP1" t="str">
            <v>y</v>
          </cell>
          <cell r="TJQ1" t="str">
            <v>y</v>
          </cell>
          <cell r="TJR1" t="str">
            <v>y</v>
          </cell>
          <cell r="TJS1" t="str">
            <v>y</v>
          </cell>
          <cell r="TJT1" t="str">
            <v>y</v>
          </cell>
          <cell r="TJU1" t="str">
            <v>y</v>
          </cell>
          <cell r="TJV1" t="str">
            <v>y</v>
          </cell>
          <cell r="TJW1" t="str">
            <v>y</v>
          </cell>
          <cell r="TJX1" t="str">
            <v>y</v>
          </cell>
          <cell r="TJY1" t="str">
            <v>y</v>
          </cell>
          <cell r="TJZ1" t="str">
            <v>y</v>
          </cell>
          <cell r="TKA1" t="str">
            <v>y</v>
          </cell>
          <cell r="TKB1" t="str">
            <v>y</v>
          </cell>
          <cell r="TKC1" t="str">
            <v>y</v>
          </cell>
          <cell r="TKD1" t="str">
            <v>y</v>
          </cell>
          <cell r="TKE1" t="str">
            <v>y</v>
          </cell>
          <cell r="TKF1" t="str">
            <v>y</v>
          </cell>
          <cell r="TKG1" t="str">
            <v>y</v>
          </cell>
          <cell r="TKH1" t="str">
            <v>y</v>
          </cell>
          <cell r="TKI1" t="str">
            <v>y</v>
          </cell>
          <cell r="TKJ1" t="str">
            <v>y</v>
          </cell>
          <cell r="TKK1" t="str">
            <v>y</v>
          </cell>
          <cell r="TKL1" t="str">
            <v>y</v>
          </cell>
          <cell r="TKM1" t="str">
            <v>y</v>
          </cell>
          <cell r="TKN1" t="str">
            <v>y</v>
          </cell>
          <cell r="TKO1" t="str">
            <v>y</v>
          </cell>
          <cell r="TKP1" t="str">
            <v>y</v>
          </cell>
          <cell r="TKQ1" t="str">
            <v>y</v>
          </cell>
          <cell r="TKR1" t="str">
            <v>y</v>
          </cell>
          <cell r="TKS1" t="str">
            <v>y</v>
          </cell>
          <cell r="TKT1" t="str">
            <v>y</v>
          </cell>
          <cell r="TKU1" t="str">
            <v>y</v>
          </cell>
          <cell r="TKV1" t="str">
            <v>y</v>
          </cell>
          <cell r="TKW1" t="str">
            <v>y</v>
          </cell>
          <cell r="TKX1" t="str">
            <v>y</v>
          </cell>
          <cell r="TKY1" t="str">
            <v>y</v>
          </cell>
          <cell r="TKZ1" t="str">
            <v>y</v>
          </cell>
          <cell r="TLA1" t="str">
            <v>y</v>
          </cell>
          <cell r="TLB1" t="str">
            <v>y</v>
          </cell>
          <cell r="TLC1" t="str">
            <v>y</v>
          </cell>
          <cell r="TLD1" t="str">
            <v>y</v>
          </cell>
          <cell r="TLE1" t="str">
            <v>y</v>
          </cell>
          <cell r="TLF1" t="str">
            <v>y</v>
          </cell>
          <cell r="TLG1" t="str">
            <v>y</v>
          </cell>
          <cell r="TLH1" t="str">
            <v>y</v>
          </cell>
          <cell r="TLI1" t="str">
            <v>y</v>
          </cell>
          <cell r="TLJ1" t="str">
            <v>y</v>
          </cell>
          <cell r="TLK1" t="str">
            <v>y</v>
          </cell>
          <cell r="TLL1" t="str">
            <v>y</v>
          </cell>
          <cell r="TLM1" t="str">
            <v>y</v>
          </cell>
          <cell r="TLN1" t="str">
            <v>y</v>
          </cell>
          <cell r="TLO1" t="str">
            <v>y</v>
          </cell>
          <cell r="TLP1" t="str">
            <v>y</v>
          </cell>
          <cell r="TLQ1" t="str">
            <v>y</v>
          </cell>
          <cell r="TLR1" t="str">
            <v>y</v>
          </cell>
          <cell r="TLS1" t="str">
            <v>y</v>
          </cell>
          <cell r="TLT1" t="str">
            <v>y</v>
          </cell>
          <cell r="TLU1" t="str">
            <v>y</v>
          </cell>
          <cell r="TLV1" t="str">
            <v>y</v>
          </cell>
          <cell r="TLW1" t="str">
            <v>y</v>
          </cell>
          <cell r="TLX1" t="str">
            <v>y</v>
          </cell>
          <cell r="TLY1" t="str">
            <v>y</v>
          </cell>
          <cell r="TLZ1" t="str">
            <v>y</v>
          </cell>
          <cell r="TMA1" t="str">
            <v>y</v>
          </cell>
          <cell r="TMB1" t="str">
            <v>y</v>
          </cell>
          <cell r="TMC1" t="str">
            <v>y</v>
          </cell>
          <cell r="TMD1" t="str">
            <v>y</v>
          </cell>
          <cell r="TME1" t="str">
            <v>y</v>
          </cell>
          <cell r="TMF1" t="str">
            <v>y</v>
          </cell>
          <cell r="TMG1" t="str">
            <v>y</v>
          </cell>
          <cell r="TMH1" t="str">
            <v>y</v>
          </cell>
          <cell r="TMI1" t="str">
            <v>y</v>
          </cell>
          <cell r="TMJ1" t="str">
            <v>y</v>
          </cell>
          <cell r="TMK1" t="str">
            <v>y</v>
          </cell>
          <cell r="TML1" t="str">
            <v>y</v>
          </cell>
          <cell r="TMM1" t="str">
            <v>y</v>
          </cell>
          <cell r="TMN1" t="str">
            <v>y</v>
          </cell>
          <cell r="TMO1" t="str">
            <v>y</v>
          </cell>
          <cell r="TMP1" t="str">
            <v>y</v>
          </cell>
          <cell r="TMQ1" t="str">
            <v>y</v>
          </cell>
          <cell r="TMR1" t="str">
            <v>y</v>
          </cell>
          <cell r="TMS1" t="str">
            <v>y</v>
          </cell>
          <cell r="TMT1" t="str">
            <v>y</v>
          </cell>
          <cell r="TMU1" t="str">
            <v>y</v>
          </cell>
          <cell r="TMV1" t="str">
            <v>y</v>
          </cell>
          <cell r="TMW1" t="str">
            <v>y</v>
          </cell>
          <cell r="TMX1" t="str">
            <v>y</v>
          </cell>
          <cell r="TMY1" t="str">
            <v>y</v>
          </cell>
          <cell r="TMZ1" t="str">
            <v>y</v>
          </cell>
          <cell r="TNA1" t="str">
            <v>y</v>
          </cell>
          <cell r="TNB1" t="str">
            <v>y</v>
          </cell>
          <cell r="TNC1" t="str">
            <v>y</v>
          </cell>
          <cell r="TND1" t="str">
            <v>y</v>
          </cell>
          <cell r="TNE1" t="str">
            <v>y</v>
          </cell>
          <cell r="TNF1" t="str">
            <v>y</v>
          </cell>
          <cell r="TNG1" t="str">
            <v>y</v>
          </cell>
          <cell r="TNH1" t="str">
            <v>y</v>
          </cell>
          <cell r="TNI1" t="str">
            <v>y</v>
          </cell>
          <cell r="TNJ1" t="str">
            <v>y</v>
          </cell>
          <cell r="TNK1" t="str">
            <v>y</v>
          </cell>
          <cell r="TNL1" t="str">
            <v>y</v>
          </cell>
          <cell r="TNM1" t="str">
            <v>y</v>
          </cell>
          <cell r="TNN1" t="str">
            <v>y</v>
          </cell>
          <cell r="TNO1" t="str">
            <v>y</v>
          </cell>
          <cell r="TNP1" t="str">
            <v>y</v>
          </cell>
          <cell r="TNQ1" t="str">
            <v>y</v>
          </cell>
          <cell r="TNR1" t="str">
            <v>y</v>
          </cell>
          <cell r="TNS1" t="str">
            <v>y</v>
          </cell>
          <cell r="TNT1" t="str">
            <v>y</v>
          </cell>
          <cell r="TNU1" t="str">
            <v>y</v>
          </cell>
          <cell r="TNV1" t="str">
            <v>y</v>
          </cell>
          <cell r="TNW1" t="str">
            <v>y</v>
          </cell>
          <cell r="TNX1" t="str">
            <v>y</v>
          </cell>
          <cell r="TNY1" t="str">
            <v>y</v>
          </cell>
          <cell r="TNZ1" t="str">
            <v>y</v>
          </cell>
          <cell r="TOA1" t="str">
            <v>y</v>
          </cell>
          <cell r="TOB1" t="str">
            <v>y</v>
          </cell>
          <cell r="TOC1" t="str">
            <v>y</v>
          </cell>
          <cell r="TOD1" t="str">
            <v>y</v>
          </cell>
          <cell r="TOE1" t="str">
            <v>y</v>
          </cell>
          <cell r="TOF1" t="str">
            <v>y</v>
          </cell>
          <cell r="TOG1" t="str">
            <v>y</v>
          </cell>
          <cell r="TOH1" t="str">
            <v>y</v>
          </cell>
          <cell r="TOI1" t="str">
            <v>y</v>
          </cell>
          <cell r="TOJ1" t="str">
            <v>y</v>
          </cell>
          <cell r="TOK1" t="str">
            <v>y</v>
          </cell>
          <cell r="TOL1" t="str">
            <v>y</v>
          </cell>
          <cell r="TOM1" t="str">
            <v>y</v>
          </cell>
          <cell r="TON1" t="str">
            <v>y</v>
          </cell>
          <cell r="TOO1" t="str">
            <v>y</v>
          </cell>
          <cell r="TOP1" t="str">
            <v>y</v>
          </cell>
          <cell r="TOQ1" t="str">
            <v>y</v>
          </cell>
          <cell r="TOR1" t="str">
            <v>y</v>
          </cell>
          <cell r="TOS1" t="str">
            <v>y</v>
          </cell>
          <cell r="TOT1" t="str">
            <v>y</v>
          </cell>
          <cell r="TOU1" t="str">
            <v>y</v>
          </cell>
          <cell r="TOV1" t="str">
            <v>y</v>
          </cell>
          <cell r="TOW1" t="str">
            <v>y</v>
          </cell>
          <cell r="TOX1" t="str">
            <v>y</v>
          </cell>
          <cell r="TOY1" t="str">
            <v>y</v>
          </cell>
          <cell r="TOZ1" t="str">
            <v>y</v>
          </cell>
          <cell r="TPA1" t="str">
            <v>y</v>
          </cell>
          <cell r="TPB1" t="str">
            <v>y</v>
          </cell>
          <cell r="TPC1" t="str">
            <v>y</v>
          </cell>
          <cell r="TPD1" t="str">
            <v>y</v>
          </cell>
          <cell r="TPE1" t="str">
            <v>y</v>
          </cell>
          <cell r="TPF1" t="str">
            <v>y</v>
          </cell>
          <cell r="TPG1" t="str">
            <v>y</v>
          </cell>
          <cell r="TPH1" t="str">
            <v>y</v>
          </cell>
          <cell r="TPI1" t="str">
            <v>y</v>
          </cell>
          <cell r="TPJ1" t="str">
            <v>y</v>
          </cell>
          <cell r="TPK1" t="str">
            <v>y</v>
          </cell>
          <cell r="TPL1" t="str">
            <v>y</v>
          </cell>
          <cell r="TPM1" t="str">
            <v>y</v>
          </cell>
          <cell r="TPN1" t="str">
            <v>y</v>
          </cell>
          <cell r="TPO1" t="str">
            <v>y</v>
          </cell>
          <cell r="TPP1" t="str">
            <v>y</v>
          </cell>
          <cell r="TPQ1" t="str">
            <v>y</v>
          </cell>
          <cell r="TPR1" t="str">
            <v>y</v>
          </cell>
          <cell r="TPS1" t="str">
            <v>y</v>
          </cell>
          <cell r="TPT1" t="str">
            <v>y</v>
          </cell>
          <cell r="TPU1" t="str">
            <v>y</v>
          </cell>
          <cell r="TPV1" t="str">
            <v>y</v>
          </cell>
          <cell r="TPW1" t="str">
            <v>y</v>
          </cell>
          <cell r="TPX1" t="str">
            <v>y</v>
          </cell>
          <cell r="TPY1" t="str">
            <v>y</v>
          </cell>
          <cell r="TPZ1" t="str">
            <v>y</v>
          </cell>
          <cell r="TQA1" t="str">
            <v>y</v>
          </cell>
          <cell r="TQB1" t="str">
            <v>y</v>
          </cell>
          <cell r="TQC1" t="str">
            <v>y</v>
          </cell>
          <cell r="TQD1" t="str">
            <v>y</v>
          </cell>
          <cell r="TQE1" t="str">
            <v>y</v>
          </cell>
          <cell r="TQF1" t="str">
            <v>y</v>
          </cell>
          <cell r="TQG1" t="str">
            <v>y</v>
          </cell>
          <cell r="TQH1" t="str">
            <v>y</v>
          </cell>
          <cell r="TQI1" t="str">
            <v>y</v>
          </cell>
          <cell r="TQJ1" t="str">
            <v>y</v>
          </cell>
          <cell r="TQK1" t="str">
            <v>y</v>
          </cell>
          <cell r="TQL1" t="str">
            <v>y</v>
          </cell>
          <cell r="TQM1" t="str">
            <v>y</v>
          </cell>
          <cell r="TQN1" t="str">
            <v>y</v>
          </cell>
          <cell r="TQO1" t="str">
            <v>y</v>
          </cell>
          <cell r="TQP1" t="str">
            <v>y</v>
          </cell>
          <cell r="TQQ1" t="str">
            <v>y</v>
          </cell>
          <cell r="TQR1" t="str">
            <v>y</v>
          </cell>
          <cell r="TQS1" t="str">
            <v>y</v>
          </cell>
          <cell r="TQT1" t="str">
            <v>y</v>
          </cell>
          <cell r="TQU1" t="str">
            <v>y</v>
          </cell>
          <cell r="TQV1" t="str">
            <v>y</v>
          </cell>
          <cell r="TQW1" t="str">
            <v>y</v>
          </cell>
          <cell r="TQX1" t="str">
            <v>y</v>
          </cell>
          <cell r="TQY1" t="str">
            <v>y</v>
          </cell>
          <cell r="TQZ1" t="str">
            <v>y</v>
          </cell>
          <cell r="TRA1" t="str">
            <v>y</v>
          </cell>
          <cell r="TRB1" t="str">
            <v>y</v>
          </cell>
          <cell r="TRC1" t="str">
            <v>y</v>
          </cell>
          <cell r="TRD1" t="str">
            <v>y</v>
          </cell>
          <cell r="TRE1" t="str">
            <v>y</v>
          </cell>
          <cell r="TRF1" t="str">
            <v>y</v>
          </cell>
          <cell r="TRG1" t="str">
            <v>y</v>
          </cell>
          <cell r="TRH1" t="str">
            <v>y</v>
          </cell>
          <cell r="TRI1" t="str">
            <v>y</v>
          </cell>
          <cell r="TRJ1" t="str">
            <v>y</v>
          </cell>
          <cell r="TRK1" t="str">
            <v>y</v>
          </cell>
          <cell r="TRL1" t="str">
            <v>y</v>
          </cell>
          <cell r="TRM1" t="str">
            <v>y</v>
          </cell>
          <cell r="TRN1" t="str">
            <v>y</v>
          </cell>
          <cell r="TRO1" t="str">
            <v>y</v>
          </cell>
          <cell r="TRP1" t="str">
            <v>y</v>
          </cell>
          <cell r="TRQ1" t="str">
            <v>y</v>
          </cell>
          <cell r="TRR1" t="str">
            <v>y</v>
          </cell>
          <cell r="TRS1" t="str">
            <v>y</v>
          </cell>
          <cell r="TRT1" t="str">
            <v>y</v>
          </cell>
          <cell r="TRU1" t="str">
            <v>y</v>
          </cell>
          <cell r="TRV1" t="str">
            <v>y</v>
          </cell>
          <cell r="TRW1" t="str">
            <v>y</v>
          </cell>
          <cell r="TRX1" t="str">
            <v>y</v>
          </cell>
          <cell r="TRY1" t="str">
            <v>y</v>
          </cell>
          <cell r="TRZ1" t="str">
            <v>y</v>
          </cell>
          <cell r="TSA1" t="str">
            <v>y</v>
          </cell>
          <cell r="TSB1" t="str">
            <v>y</v>
          </cell>
          <cell r="TSC1" t="str">
            <v>y</v>
          </cell>
          <cell r="TSD1" t="str">
            <v>y</v>
          </cell>
          <cell r="TSE1" t="str">
            <v>y</v>
          </cell>
          <cell r="TSF1" t="str">
            <v>y</v>
          </cell>
          <cell r="TSG1" t="str">
            <v>y</v>
          </cell>
          <cell r="TSH1" t="str">
            <v>y</v>
          </cell>
          <cell r="TSI1" t="str">
            <v>y</v>
          </cell>
          <cell r="TSJ1" t="str">
            <v>y</v>
          </cell>
          <cell r="TSK1" t="str">
            <v>y</v>
          </cell>
          <cell r="TSL1" t="str">
            <v>y</v>
          </cell>
          <cell r="TSM1" t="str">
            <v>y</v>
          </cell>
          <cell r="TSN1" t="str">
            <v>y</v>
          </cell>
          <cell r="TSO1" t="str">
            <v>y</v>
          </cell>
          <cell r="TSP1" t="str">
            <v>y</v>
          </cell>
          <cell r="TSQ1" t="str">
            <v>y</v>
          </cell>
          <cell r="TSR1" t="str">
            <v>y</v>
          </cell>
          <cell r="TSS1" t="str">
            <v>y</v>
          </cell>
          <cell r="TST1" t="str">
            <v>y</v>
          </cell>
          <cell r="TSU1" t="str">
            <v>y</v>
          </cell>
          <cell r="TSV1" t="str">
            <v>y</v>
          </cell>
          <cell r="TSW1" t="str">
            <v>y</v>
          </cell>
          <cell r="TSX1" t="str">
            <v>y</v>
          </cell>
          <cell r="TSY1" t="str">
            <v>y</v>
          </cell>
          <cell r="TSZ1" t="str">
            <v>y</v>
          </cell>
          <cell r="TTA1" t="str">
            <v>y</v>
          </cell>
          <cell r="TTB1" t="str">
            <v>y</v>
          </cell>
          <cell r="TTC1" t="str">
            <v>y</v>
          </cell>
          <cell r="TTD1" t="str">
            <v>y</v>
          </cell>
          <cell r="TTE1" t="str">
            <v>y</v>
          </cell>
          <cell r="TTF1" t="str">
            <v>y</v>
          </cell>
          <cell r="TTG1" t="str">
            <v>y</v>
          </cell>
          <cell r="TTH1" t="str">
            <v>y</v>
          </cell>
          <cell r="TTI1" t="str">
            <v>y</v>
          </cell>
          <cell r="TTJ1" t="str">
            <v>y</v>
          </cell>
          <cell r="TTK1" t="str">
            <v>y</v>
          </cell>
          <cell r="TTL1" t="str">
            <v>y</v>
          </cell>
          <cell r="TTM1" t="str">
            <v>y</v>
          </cell>
          <cell r="TTN1" t="str">
            <v>y</v>
          </cell>
          <cell r="TTO1" t="str">
            <v>y</v>
          </cell>
          <cell r="TTP1" t="str">
            <v>y</v>
          </cell>
          <cell r="TTQ1" t="str">
            <v>y</v>
          </cell>
          <cell r="TTR1" t="str">
            <v>y</v>
          </cell>
          <cell r="TTS1" t="str">
            <v>y</v>
          </cell>
          <cell r="TTT1" t="str">
            <v>y</v>
          </cell>
          <cell r="TTU1" t="str">
            <v>y</v>
          </cell>
          <cell r="TTV1" t="str">
            <v>y</v>
          </cell>
          <cell r="TTW1" t="str">
            <v>y</v>
          </cell>
          <cell r="TTX1" t="str">
            <v>y</v>
          </cell>
          <cell r="TTY1" t="str">
            <v>y</v>
          </cell>
          <cell r="TTZ1" t="str">
            <v>y</v>
          </cell>
          <cell r="TUA1" t="str">
            <v>y</v>
          </cell>
          <cell r="TUB1" t="str">
            <v>y</v>
          </cell>
          <cell r="TUC1" t="str">
            <v>y</v>
          </cell>
          <cell r="TUD1" t="str">
            <v>y</v>
          </cell>
          <cell r="TUE1" t="str">
            <v>y</v>
          </cell>
          <cell r="TUF1" t="str">
            <v>y</v>
          </cell>
          <cell r="TUG1" t="str">
            <v>y</v>
          </cell>
          <cell r="TUH1" t="str">
            <v>y</v>
          </cell>
          <cell r="TUI1" t="str">
            <v>y</v>
          </cell>
          <cell r="TUJ1" t="str">
            <v>y</v>
          </cell>
          <cell r="TUK1" t="str">
            <v>y</v>
          </cell>
          <cell r="TUL1" t="str">
            <v>y</v>
          </cell>
          <cell r="TUM1" t="str">
            <v>y</v>
          </cell>
          <cell r="TUN1" t="str">
            <v>y</v>
          </cell>
          <cell r="TUO1" t="str">
            <v>y</v>
          </cell>
          <cell r="TUP1" t="str">
            <v>y</v>
          </cell>
          <cell r="TUQ1" t="str">
            <v>y</v>
          </cell>
          <cell r="TUR1" t="str">
            <v>y</v>
          </cell>
          <cell r="TUS1" t="str">
            <v>y</v>
          </cell>
          <cell r="TUT1" t="str">
            <v>y</v>
          </cell>
          <cell r="TUU1" t="str">
            <v>y</v>
          </cell>
          <cell r="TUV1" t="str">
            <v>y</v>
          </cell>
          <cell r="TUW1" t="str">
            <v>y</v>
          </cell>
          <cell r="TUX1" t="str">
            <v>y</v>
          </cell>
          <cell r="TUY1" t="str">
            <v>y</v>
          </cell>
          <cell r="TUZ1" t="str">
            <v>y</v>
          </cell>
          <cell r="TVA1" t="str">
            <v>y</v>
          </cell>
          <cell r="TVB1" t="str">
            <v>y</v>
          </cell>
          <cell r="TVC1" t="str">
            <v>y</v>
          </cell>
          <cell r="TVD1" t="str">
            <v>y</v>
          </cell>
          <cell r="TVE1" t="str">
            <v>y</v>
          </cell>
          <cell r="TVF1" t="str">
            <v>y</v>
          </cell>
          <cell r="TVG1" t="str">
            <v>y</v>
          </cell>
          <cell r="TVH1" t="str">
            <v>y</v>
          </cell>
          <cell r="TVI1" t="str">
            <v>y</v>
          </cell>
          <cell r="TVJ1" t="str">
            <v>y</v>
          </cell>
          <cell r="TVK1" t="str">
            <v>y</v>
          </cell>
          <cell r="TVL1" t="str">
            <v>y</v>
          </cell>
          <cell r="TVM1" t="str">
            <v>y</v>
          </cell>
          <cell r="TVN1" t="str">
            <v>y</v>
          </cell>
          <cell r="TVO1" t="str">
            <v>y</v>
          </cell>
          <cell r="TVP1" t="str">
            <v>y</v>
          </cell>
          <cell r="TVQ1" t="str">
            <v>y</v>
          </cell>
          <cell r="TVR1" t="str">
            <v>y</v>
          </cell>
          <cell r="TVS1" t="str">
            <v>y</v>
          </cell>
          <cell r="TVT1" t="str">
            <v>y</v>
          </cell>
          <cell r="TVU1" t="str">
            <v>y</v>
          </cell>
          <cell r="TVV1" t="str">
            <v>y</v>
          </cell>
          <cell r="TVW1" t="str">
            <v>y</v>
          </cell>
          <cell r="TVX1" t="str">
            <v>y</v>
          </cell>
          <cell r="TVY1" t="str">
            <v>y</v>
          </cell>
          <cell r="TVZ1" t="str">
            <v>y</v>
          </cell>
          <cell r="TWA1" t="str">
            <v>y</v>
          </cell>
          <cell r="TWB1" t="str">
            <v>y</v>
          </cell>
          <cell r="TWC1" t="str">
            <v>y</v>
          </cell>
          <cell r="TWD1" t="str">
            <v>y</v>
          </cell>
          <cell r="TWE1" t="str">
            <v>y</v>
          </cell>
          <cell r="TWF1" t="str">
            <v>y</v>
          </cell>
          <cell r="TWG1" t="str">
            <v>y</v>
          </cell>
          <cell r="TWH1" t="str">
            <v>y</v>
          </cell>
          <cell r="TWI1" t="str">
            <v>y</v>
          </cell>
          <cell r="TWJ1" t="str">
            <v>y</v>
          </cell>
          <cell r="TWK1" t="str">
            <v>y</v>
          </cell>
          <cell r="TWL1" t="str">
            <v>y</v>
          </cell>
          <cell r="TWM1" t="str">
            <v>y</v>
          </cell>
          <cell r="TWN1" t="str">
            <v>y</v>
          </cell>
          <cell r="TWO1" t="str">
            <v>y</v>
          </cell>
          <cell r="TWP1" t="str">
            <v>y</v>
          </cell>
          <cell r="TWQ1" t="str">
            <v>y</v>
          </cell>
          <cell r="TWR1" t="str">
            <v>y</v>
          </cell>
          <cell r="TWS1" t="str">
            <v>y</v>
          </cell>
          <cell r="TWT1" t="str">
            <v>y</v>
          </cell>
          <cell r="TWU1" t="str">
            <v>y</v>
          </cell>
          <cell r="TWV1" t="str">
            <v>y</v>
          </cell>
          <cell r="TWW1" t="str">
            <v>y</v>
          </cell>
          <cell r="TWX1" t="str">
            <v>y</v>
          </cell>
          <cell r="TWY1" t="str">
            <v>y</v>
          </cell>
          <cell r="TWZ1" t="str">
            <v>y</v>
          </cell>
          <cell r="TXA1" t="str">
            <v>y</v>
          </cell>
          <cell r="TXB1" t="str">
            <v>y</v>
          </cell>
          <cell r="TXC1" t="str">
            <v>y</v>
          </cell>
          <cell r="TXD1" t="str">
            <v>y</v>
          </cell>
          <cell r="TXE1" t="str">
            <v>y</v>
          </cell>
          <cell r="TXF1" t="str">
            <v>y</v>
          </cell>
          <cell r="TXG1" t="str">
            <v>y</v>
          </cell>
          <cell r="TXH1" t="str">
            <v>y</v>
          </cell>
          <cell r="TXI1" t="str">
            <v>y</v>
          </cell>
          <cell r="TXJ1" t="str">
            <v>y</v>
          </cell>
          <cell r="TXK1" t="str">
            <v>y</v>
          </cell>
          <cell r="TXL1" t="str">
            <v>y</v>
          </cell>
          <cell r="TXM1" t="str">
            <v>y</v>
          </cell>
          <cell r="TXN1" t="str">
            <v>y</v>
          </cell>
          <cell r="TXO1" t="str">
            <v>y</v>
          </cell>
          <cell r="TXP1" t="str">
            <v>y</v>
          </cell>
          <cell r="TXQ1" t="str">
            <v>y</v>
          </cell>
          <cell r="TXR1" t="str">
            <v>y</v>
          </cell>
          <cell r="TXS1" t="str">
            <v>y</v>
          </cell>
          <cell r="TXT1" t="str">
            <v>y</v>
          </cell>
          <cell r="TXU1" t="str">
            <v>y</v>
          </cell>
          <cell r="TXV1" t="str">
            <v>y</v>
          </cell>
          <cell r="TXW1" t="str">
            <v>y</v>
          </cell>
          <cell r="TXX1" t="str">
            <v>y</v>
          </cell>
          <cell r="TXY1" t="str">
            <v>y</v>
          </cell>
          <cell r="TXZ1" t="str">
            <v>y</v>
          </cell>
          <cell r="TYA1" t="str">
            <v>y</v>
          </cell>
          <cell r="TYB1" t="str">
            <v>y</v>
          </cell>
          <cell r="TYC1" t="str">
            <v>y</v>
          </cell>
          <cell r="TYD1" t="str">
            <v>y</v>
          </cell>
          <cell r="TYE1" t="str">
            <v>y</v>
          </cell>
          <cell r="TYF1" t="str">
            <v>y</v>
          </cell>
          <cell r="TYG1" t="str">
            <v>y</v>
          </cell>
          <cell r="TYH1" t="str">
            <v>y</v>
          </cell>
          <cell r="TYI1" t="str">
            <v>y</v>
          </cell>
          <cell r="TYJ1" t="str">
            <v>y</v>
          </cell>
          <cell r="TYK1" t="str">
            <v>y</v>
          </cell>
          <cell r="TYL1" t="str">
            <v>y</v>
          </cell>
          <cell r="TYM1" t="str">
            <v>y</v>
          </cell>
          <cell r="TYN1" t="str">
            <v>y</v>
          </cell>
          <cell r="TYO1" t="str">
            <v>y</v>
          </cell>
          <cell r="TYP1" t="str">
            <v>y</v>
          </cell>
          <cell r="TYQ1" t="str">
            <v>y</v>
          </cell>
          <cell r="TYR1" t="str">
            <v>y</v>
          </cell>
          <cell r="TYS1" t="str">
            <v>y</v>
          </cell>
          <cell r="TYT1" t="str">
            <v>y</v>
          </cell>
          <cell r="TYU1" t="str">
            <v>y</v>
          </cell>
          <cell r="TYV1" t="str">
            <v>y</v>
          </cell>
          <cell r="TYW1" t="str">
            <v>y</v>
          </cell>
          <cell r="TYX1" t="str">
            <v>y</v>
          </cell>
          <cell r="TYY1" t="str">
            <v>y</v>
          </cell>
          <cell r="TYZ1" t="str">
            <v>y</v>
          </cell>
          <cell r="TZA1" t="str">
            <v>y</v>
          </cell>
          <cell r="TZB1" t="str">
            <v>y</v>
          </cell>
          <cell r="TZC1" t="str">
            <v>y</v>
          </cell>
          <cell r="TZD1" t="str">
            <v>y</v>
          </cell>
          <cell r="TZE1" t="str">
            <v>y</v>
          </cell>
          <cell r="TZF1" t="str">
            <v>y</v>
          </cell>
          <cell r="TZG1" t="str">
            <v>y</v>
          </cell>
          <cell r="TZH1" t="str">
            <v>y</v>
          </cell>
          <cell r="TZI1" t="str">
            <v>y</v>
          </cell>
          <cell r="TZJ1" t="str">
            <v>y</v>
          </cell>
          <cell r="TZK1" t="str">
            <v>y</v>
          </cell>
          <cell r="TZL1" t="str">
            <v>y</v>
          </cell>
          <cell r="TZM1" t="str">
            <v>y</v>
          </cell>
          <cell r="TZN1" t="str">
            <v>y</v>
          </cell>
          <cell r="TZO1" t="str">
            <v>y</v>
          </cell>
          <cell r="TZP1" t="str">
            <v>y</v>
          </cell>
          <cell r="TZQ1" t="str">
            <v>y</v>
          </cell>
          <cell r="TZR1" t="str">
            <v>y</v>
          </cell>
          <cell r="TZS1" t="str">
            <v>y</v>
          </cell>
          <cell r="TZT1" t="str">
            <v>y</v>
          </cell>
          <cell r="TZU1" t="str">
            <v>y</v>
          </cell>
          <cell r="TZV1" t="str">
            <v>y</v>
          </cell>
          <cell r="TZW1" t="str">
            <v>y</v>
          </cell>
          <cell r="TZX1" t="str">
            <v>y</v>
          </cell>
          <cell r="TZY1" t="str">
            <v>y</v>
          </cell>
          <cell r="TZZ1" t="str">
            <v>y</v>
          </cell>
          <cell r="UAA1" t="str">
            <v>y</v>
          </cell>
          <cell r="UAB1" t="str">
            <v>y</v>
          </cell>
          <cell r="UAC1" t="str">
            <v>y</v>
          </cell>
          <cell r="UAD1" t="str">
            <v>y</v>
          </cell>
          <cell r="UAE1" t="str">
            <v>y</v>
          </cell>
          <cell r="UAF1" t="str">
            <v>y</v>
          </cell>
          <cell r="UAG1" t="str">
            <v>y</v>
          </cell>
          <cell r="UAH1" t="str">
            <v>y</v>
          </cell>
          <cell r="UAI1" t="str">
            <v>y</v>
          </cell>
          <cell r="UAJ1" t="str">
            <v>y</v>
          </cell>
          <cell r="UAK1" t="str">
            <v>y</v>
          </cell>
          <cell r="UAL1" t="str">
            <v>y</v>
          </cell>
          <cell r="UAM1" t="str">
            <v>y</v>
          </cell>
          <cell r="UAN1" t="str">
            <v>y</v>
          </cell>
          <cell r="UAO1" t="str">
            <v>y</v>
          </cell>
          <cell r="UAP1" t="str">
            <v>y</v>
          </cell>
          <cell r="UAQ1" t="str">
            <v>y</v>
          </cell>
          <cell r="UAR1" t="str">
            <v>y</v>
          </cell>
          <cell r="UAS1" t="str">
            <v>y</v>
          </cell>
          <cell r="UAT1" t="str">
            <v>y</v>
          </cell>
          <cell r="UAU1" t="str">
            <v>y</v>
          </cell>
          <cell r="UAV1" t="str">
            <v>y</v>
          </cell>
          <cell r="UAW1" t="str">
            <v>y</v>
          </cell>
          <cell r="UAX1" t="str">
            <v>y</v>
          </cell>
          <cell r="UAY1" t="str">
            <v>y</v>
          </cell>
          <cell r="UAZ1" t="str">
            <v>y</v>
          </cell>
          <cell r="UBA1" t="str">
            <v>y</v>
          </cell>
          <cell r="UBB1" t="str">
            <v>y</v>
          </cell>
          <cell r="UBC1" t="str">
            <v>y</v>
          </cell>
          <cell r="UBD1" t="str">
            <v>y</v>
          </cell>
          <cell r="UBE1" t="str">
            <v>y</v>
          </cell>
          <cell r="UBF1" t="str">
            <v>y</v>
          </cell>
          <cell r="UBG1" t="str">
            <v>y</v>
          </cell>
          <cell r="UBH1" t="str">
            <v>y</v>
          </cell>
          <cell r="UBI1" t="str">
            <v>y</v>
          </cell>
          <cell r="UBJ1" t="str">
            <v>y</v>
          </cell>
          <cell r="UBK1" t="str">
            <v>y</v>
          </cell>
          <cell r="UBL1" t="str">
            <v>y</v>
          </cell>
          <cell r="UBM1" t="str">
            <v>y</v>
          </cell>
          <cell r="UBN1" t="str">
            <v>y</v>
          </cell>
          <cell r="UBO1" t="str">
            <v>y</v>
          </cell>
          <cell r="UBP1" t="str">
            <v>y</v>
          </cell>
          <cell r="UBQ1" t="str">
            <v>y</v>
          </cell>
          <cell r="UBR1" t="str">
            <v>y</v>
          </cell>
          <cell r="UBS1" t="str">
            <v>y</v>
          </cell>
          <cell r="UBT1" t="str">
            <v>y</v>
          </cell>
          <cell r="UBU1" t="str">
            <v>y</v>
          </cell>
          <cell r="UBV1" t="str">
            <v>y</v>
          </cell>
          <cell r="UBW1" t="str">
            <v>y</v>
          </cell>
          <cell r="UBX1" t="str">
            <v>y</v>
          </cell>
          <cell r="UBY1" t="str">
            <v>y</v>
          </cell>
          <cell r="UBZ1" t="str">
            <v>y</v>
          </cell>
          <cell r="UCA1" t="str">
            <v>y</v>
          </cell>
          <cell r="UCB1" t="str">
            <v>y</v>
          </cell>
          <cell r="UCC1" t="str">
            <v>y</v>
          </cell>
          <cell r="UCD1" t="str">
            <v>y</v>
          </cell>
          <cell r="UCE1" t="str">
            <v>y</v>
          </cell>
          <cell r="UCF1" t="str">
            <v>y</v>
          </cell>
          <cell r="UCG1" t="str">
            <v>y</v>
          </cell>
          <cell r="UCH1" t="str">
            <v>y</v>
          </cell>
          <cell r="UCI1" t="str">
            <v>y</v>
          </cell>
          <cell r="UCJ1" t="str">
            <v>y</v>
          </cell>
          <cell r="UCK1" t="str">
            <v>y</v>
          </cell>
          <cell r="UCL1" t="str">
            <v>y</v>
          </cell>
          <cell r="UCM1" t="str">
            <v>y</v>
          </cell>
          <cell r="UCN1" t="str">
            <v>y</v>
          </cell>
          <cell r="UCO1" t="str">
            <v>y</v>
          </cell>
          <cell r="UCP1" t="str">
            <v>y</v>
          </cell>
          <cell r="UCQ1" t="str">
            <v>y</v>
          </cell>
          <cell r="UCR1" t="str">
            <v>y</v>
          </cell>
          <cell r="UCS1" t="str">
            <v>y</v>
          </cell>
          <cell r="UCT1" t="str">
            <v>y</v>
          </cell>
          <cell r="UCU1" t="str">
            <v>y</v>
          </cell>
          <cell r="UCV1" t="str">
            <v>y</v>
          </cell>
          <cell r="UCW1" t="str">
            <v>y</v>
          </cell>
          <cell r="UCX1" t="str">
            <v>y</v>
          </cell>
          <cell r="UCY1" t="str">
            <v>y</v>
          </cell>
          <cell r="UCZ1" t="str">
            <v>y</v>
          </cell>
          <cell r="UDA1" t="str">
            <v>y</v>
          </cell>
          <cell r="UDB1" t="str">
            <v>y</v>
          </cell>
          <cell r="UDC1" t="str">
            <v>y</v>
          </cell>
          <cell r="UDD1" t="str">
            <v>y</v>
          </cell>
          <cell r="UDE1" t="str">
            <v>y</v>
          </cell>
          <cell r="UDF1" t="str">
            <v>y</v>
          </cell>
          <cell r="UDG1" t="str">
            <v>y</v>
          </cell>
          <cell r="UDH1" t="str">
            <v>y</v>
          </cell>
          <cell r="UDI1" t="str">
            <v>y</v>
          </cell>
          <cell r="UDJ1" t="str">
            <v>y</v>
          </cell>
          <cell r="UDK1" t="str">
            <v>y</v>
          </cell>
          <cell r="UDL1" t="str">
            <v>y</v>
          </cell>
          <cell r="UDM1" t="str">
            <v>y</v>
          </cell>
          <cell r="UDN1" t="str">
            <v>y</v>
          </cell>
          <cell r="UDO1" t="str">
            <v>y</v>
          </cell>
          <cell r="UDP1" t="str">
            <v>y</v>
          </cell>
          <cell r="UDQ1" t="str">
            <v>y</v>
          </cell>
          <cell r="UDR1" t="str">
            <v>y</v>
          </cell>
          <cell r="UDS1" t="str">
            <v>y</v>
          </cell>
          <cell r="UDT1" t="str">
            <v>y</v>
          </cell>
          <cell r="UDU1" t="str">
            <v>y</v>
          </cell>
          <cell r="UDV1" t="str">
            <v>y</v>
          </cell>
          <cell r="UDW1" t="str">
            <v>y</v>
          </cell>
          <cell r="UDX1" t="str">
            <v>y</v>
          </cell>
          <cell r="UDY1" t="str">
            <v>y</v>
          </cell>
          <cell r="UDZ1" t="str">
            <v>y</v>
          </cell>
          <cell r="UEA1" t="str">
            <v>y</v>
          </cell>
          <cell r="UEB1" t="str">
            <v>y</v>
          </cell>
          <cell r="UEC1" t="str">
            <v>y</v>
          </cell>
          <cell r="UED1" t="str">
            <v>y</v>
          </cell>
          <cell r="UEE1" t="str">
            <v>y</v>
          </cell>
          <cell r="UEF1" t="str">
            <v>y</v>
          </cell>
          <cell r="UEG1" t="str">
            <v>y</v>
          </cell>
          <cell r="UEH1" t="str">
            <v>y</v>
          </cell>
          <cell r="UEI1" t="str">
            <v>y</v>
          </cell>
          <cell r="UEJ1" t="str">
            <v>y</v>
          </cell>
          <cell r="UEK1" t="str">
            <v>y</v>
          </cell>
          <cell r="UEL1" t="str">
            <v>y</v>
          </cell>
          <cell r="UEM1" t="str">
            <v>y</v>
          </cell>
          <cell r="UEN1" t="str">
            <v>y</v>
          </cell>
          <cell r="UEO1" t="str">
            <v>y</v>
          </cell>
          <cell r="UEP1" t="str">
            <v>y</v>
          </cell>
          <cell r="UEQ1" t="str">
            <v>y</v>
          </cell>
          <cell r="UER1" t="str">
            <v>y</v>
          </cell>
          <cell r="UES1" t="str">
            <v>y</v>
          </cell>
          <cell r="UET1" t="str">
            <v>y</v>
          </cell>
          <cell r="UEU1" t="str">
            <v>y</v>
          </cell>
          <cell r="UEV1" t="str">
            <v>y</v>
          </cell>
          <cell r="UEW1" t="str">
            <v>y</v>
          </cell>
          <cell r="UEX1" t="str">
            <v>y</v>
          </cell>
          <cell r="UEY1" t="str">
            <v>y</v>
          </cell>
          <cell r="UEZ1" t="str">
            <v>y</v>
          </cell>
          <cell r="UFA1" t="str">
            <v>y</v>
          </cell>
          <cell r="UFB1" t="str">
            <v>y</v>
          </cell>
          <cell r="UFC1" t="str">
            <v>y</v>
          </cell>
          <cell r="UFD1" t="str">
            <v>y</v>
          </cell>
          <cell r="UFE1" t="str">
            <v>y</v>
          </cell>
          <cell r="UFF1" t="str">
            <v>y</v>
          </cell>
          <cell r="UFG1" t="str">
            <v>y</v>
          </cell>
          <cell r="UFH1" t="str">
            <v>y</v>
          </cell>
          <cell r="UFI1" t="str">
            <v>y</v>
          </cell>
          <cell r="UFJ1" t="str">
            <v>y</v>
          </cell>
          <cell r="UFK1" t="str">
            <v>y</v>
          </cell>
          <cell r="UFL1" t="str">
            <v>y</v>
          </cell>
          <cell r="UFM1" t="str">
            <v>y</v>
          </cell>
          <cell r="UFN1" t="str">
            <v>y</v>
          </cell>
          <cell r="UFO1" t="str">
            <v>y</v>
          </cell>
          <cell r="UFP1" t="str">
            <v>y</v>
          </cell>
          <cell r="UFQ1" t="str">
            <v>y</v>
          </cell>
          <cell r="UFR1" t="str">
            <v>y</v>
          </cell>
          <cell r="UFS1" t="str">
            <v>y</v>
          </cell>
          <cell r="UFT1" t="str">
            <v>y</v>
          </cell>
          <cell r="UFU1" t="str">
            <v>y</v>
          </cell>
          <cell r="UFV1" t="str">
            <v>y</v>
          </cell>
          <cell r="UFW1" t="str">
            <v>y</v>
          </cell>
          <cell r="UFX1" t="str">
            <v>y</v>
          </cell>
          <cell r="UFY1" t="str">
            <v>y</v>
          </cell>
          <cell r="UFZ1" t="str">
            <v>y</v>
          </cell>
          <cell r="UGA1" t="str">
            <v>y</v>
          </cell>
          <cell r="UGB1" t="str">
            <v>y</v>
          </cell>
          <cell r="UGC1" t="str">
            <v>y</v>
          </cell>
          <cell r="UGD1" t="str">
            <v>y</v>
          </cell>
          <cell r="UGE1" t="str">
            <v>y</v>
          </cell>
          <cell r="UGF1" t="str">
            <v>y</v>
          </cell>
          <cell r="UGG1" t="str">
            <v>y</v>
          </cell>
          <cell r="UGH1" t="str">
            <v>y</v>
          </cell>
          <cell r="UGI1" t="str">
            <v>y</v>
          </cell>
          <cell r="UGJ1" t="str">
            <v>y</v>
          </cell>
          <cell r="UGK1" t="str">
            <v>y</v>
          </cell>
          <cell r="UGL1" t="str">
            <v>y</v>
          </cell>
          <cell r="UGM1" t="str">
            <v>y</v>
          </cell>
          <cell r="UGN1" t="str">
            <v>y</v>
          </cell>
          <cell r="UGO1" t="str">
            <v>y</v>
          </cell>
          <cell r="UGP1" t="str">
            <v>y</v>
          </cell>
          <cell r="UGQ1" t="str">
            <v>y</v>
          </cell>
          <cell r="UGR1" t="str">
            <v>y</v>
          </cell>
          <cell r="UGS1" t="str">
            <v>y</v>
          </cell>
          <cell r="UGT1" t="str">
            <v>y</v>
          </cell>
          <cell r="UGU1" t="str">
            <v>y</v>
          </cell>
          <cell r="UGV1" t="str">
            <v>y</v>
          </cell>
          <cell r="UGW1" t="str">
            <v>y</v>
          </cell>
          <cell r="UGX1" t="str">
            <v>y</v>
          </cell>
          <cell r="UGY1" t="str">
            <v>y</v>
          </cell>
          <cell r="UGZ1" t="str">
            <v>y</v>
          </cell>
          <cell r="UHA1" t="str">
            <v>y</v>
          </cell>
          <cell r="UHB1" t="str">
            <v>y</v>
          </cell>
          <cell r="UHC1" t="str">
            <v>y</v>
          </cell>
          <cell r="UHD1" t="str">
            <v>y</v>
          </cell>
          <cell r="UHE1" t="str">
            <v>y</v>
          </cell>
          <cell r="UHF1" t="str">
            <v>y</v>
          </cell>
          <cell r="UHG1" t="str">
            <v>y</v>
          </cell>
          <cell r="UHH1" t="str">
            <v>y</v>
          </cell>
          <cell r="UHI1" t="str">
            <v>y</v>
          </cell>
          <cell r="UHJ1" t="str">
            <v>y</v>
          </cell>
          <cell r="UHK1" t="str">
            <v>y</v>
          </cell>
          <cell r="UHL1" t="str">
            <v>y</v>
          </cell>
          <cell r="UHM1" t="str">
            <v>y</v>
          </cell>
          <cell r="UHN1" t="str">
            <v>y</v>
          </cell>
          <cell r="UHO1" t="str">
            <v>y</v>
          </cell>
          <cell r="UHP1" t="str">
            <v>y</v>
          </cell>
          <cell r="UHQ1" t="str">
            <v>y</v>
          </cell>
          <cell r="UHR1" t="str">
            <v>y</v>
          </cell>
          <cell r="UHS1" t="str">
            <v>y</v>
          </cell>
          <cell r="UHT1" t="str">
            <v>y</v>
          </cell>
          <cell r="UHU1" t="str">
            <v>y</v>
          </cell>
          <cell r="UHV1" t="str">
            <v>y</v>
          </cell>
          <cell r="UHW1" t="str">
            <v>y</v>
          </cell>
          <cell r="UHX1" t="str">
            <v>y</v>
          </cell>
          <cell r="UHY1" t="str">
            <v>y</v>
          </cell>
          <cell r="UHZ1" t="str">
            <v>y</v>
          </cell>
          <cell r="UIA1" t="str">
            <v>y</v>
          </cell>
          <cell r="UIB1" t="str">
            <v>y</v>
          </cell>
          <cell r="UIC1" t="str">
            <v>y</v>
          </cell>
          <cell r="UID1" t="str">
            <v>y</v>
          </cell>
          <cell r="UIE1" t="str">
            <v>y</v>
          </cell>
          <cell r="UIF1" t="str">
            <v>y</v>
          </cell>
          <cell r="UIG1" t="str">
            <v>y</v>
          </cell>
          <cell r="UIH1" t="str">
            <v>y</v>
          </cell>
          <cell r="UII1" t="str">
            <v>y</v>
          </cell>
          <cell r="UIJ1" t="str">
            <v>y</v>
          </cell>
          <cell r="UIK1" t="str">
            <v>y</v>
          </cell>
          <cell r="UIL1" t="str">
            <v>y</v>
          </cell>
          <cell r="UIM1" t="str">
            <v>y</v>
          </cell>
          <cell r="UIN1" t="str">
            <v>y</v>
          </cell>
          <cell r="UIO1" t="str">
            <v>y</v>
          </cell>
          <cell r="UIP1" t="str">
            <v>y</v>
          </cell>
          <cell r="UIQ1" t="str">
            <v>y</v>
          </cell>
          <cell r="UIR1" t="str">
            <v>y</v>
          </cell>
          <cell r="UIS1" t="str">
            <v>y</v>
          </cell>
          <cell r="UIT1" t="str">
            <v>y</v>
          </cell>
          <cell r="UIU1" t="str">
            <v>y</v>
          </cell>
          <cell r="UIV1" t="str">
            <v>y</v>
          </cell>
          <cell r="UIW1" t="str">
            <v>y</v>
          </cell>
          <cell r="UIX1" t="str">
            <v>y</v>
          </cell>
          <cell r="UIY1" t="str">
            <v>y</v>
          </cell>
          <cell r="UIZ1" t="str">
            <v>y</v>
          </cell>
          <cell r="UJA1" t="str">
            <v>y</v>
          </cell>
          <cell r="UJB1" t="str">
            <v>y</v>
          </cell>
          <cell r="UJC1" t="str">
            <v>y</v>
          </cell>
          <cell r="UJD1" t="str">
            <v>y</v>
          </cell>
          <cell r="UJE1" t="str">
            <v>y</v>
          </cell>
          <cell r="UJF1" t="str">
            <v>y</v>
          </cell>
          <cell r="UJG1" t="str">
            <v>y</v>
          </cell>
          <cell r="UJH1" t="str">
            <v>y</v>
          </cell>
          <cell r="UJI1" t="str">
            <v>y</v>
          </cell>
          <cell r="UJJ1" t="str">
            <v>y</v>
          </cell>
          <cell r="UJK1" t="str">
            <v>y</v>
          </cell>
          <cell r="UJL1" t="str">
            <v>y</v>
          </cell>
          <cell r="UJM1" t="str">
            <v>y</v>
          </cell>
          <cell r="UJN1" t="str">
            <v>y</v>
          </cell>
          <cell r="UJO1" t="str">
            <v>y</v>
          </cell>
          <cell r="UJP1" t="str">
            <v>y</v>
          </cell>
          <cell r="UJQ1" t="str">
            <v>y</v>
          </cell>
          <cell r="UJR1" t="str">
            <v>y</v>
          </cell>
          <cell r="UJS1" t="str">
            <v>y</v>
          </cell>
          <cell r="UJT1" t="str">
            <v>y</v>
          </cell>
          <cell r="UJU1" t="str">
            <v>y</v>
          </cell>
          <cell r="UJV1" t="str">
            <v>y</v>
          </cell>
          <cell r="UJW1" t="str">
            <v>y</v>
          </cell>
          <cell r="UJX1" t="str">
            <v>y</v>
          </cell>
          <cell r="UJY1" t="str">
            <v>y</v>
          </cell>
          <cell r="UJZ1" t="str">
            <v>y</v>
          </cell>
          <cell r="UKA1" t="str">
            <v>y</v>
          </cell>
          <cell r="UKB1" t="str">
            <v>y</v>
          </cell>
          <cell r="UKC1" t="str">
            <v>y</v>
          </cell>
          <cell r="UKD1" t="str">
            <v>y</v>
          </cell>
          <cell r="UKE1" t="str">
            <v>y</v>
          </cell>
          <cell r="UKF1" t="str">
            <v>y</v>
          </cell>
          <cell r="UKG1" t="str">
            <v>y</v>
          </cell>
          <cell r="UKH1" t="str">
            <v>y</v>
          </cell>
          <cell r="UKI1" t="str">
            <v>y</v>
          </cell>
          <cell r="UKJ1" t="str">
            <v>y</v>
          </cell>
          <cell r="UKK1" t="str">
            <v>y</v>
          </cell>
          <cell r="UKL1" t="str">
            <v>y</v>
          </cell>
          <cell r="UKM1" t="str">
            <v>y</v>
          </cell>
          <cell r="UKN1" t="str">
            <v>y</v>
          </cell>
          <cell r="UKO1" t="str">
            <v>y</v>
          </cell>
          <cell r="UKP1" t="str">
            <v>y</v>
          </cell>
          <cell r="UKQ1" t="str">
            <v>y</v>
          </cell>
          <cell r="UKR1" t="str">
            <v>y</v>
          </cell>
          <cell r="UKS1" t="str">
            <v>y</v>
          </cell>
          <cell r="UKT1" t="str">
            <v>y</v>
          </cell>
          <cell r="UKU1" t="str">
            <v>y</v>
          </cell>
          <cell r="UKV1" t="str">
            <v>y</v>
          </cell>
          <cell r="UKW1" t="str">
            <v>y</v>
          </cell>
          <cell r="UKX1" t="str">
            <v>y</v>
          </cell>
          <cell r="UKY1" t="str">
            <v>y</v>
          </cell>
          <cell r="UKZ1" t="str">
            <v>y</v>
          </cell>
          <cell r="ULA1" t="str">
            <v>y</v>
          </cell>
          <cell r="ULB1" t="str">
            <v>y</v>
          </cell>
          <cell r="ULC1" t="str">
            <v>y</v>
          </cell>
          <cell r="ULD1" t="str">
            <v>y</v>
          </cell>
          <cell r="ULE1" t="str">
            <v>y</v>
          </cell>
          <cell r="ULF1" t="str">
            <v>y</v>
          </cell>
          <cell r="ULG1" t="str">
            <v>y</v>
          </cell>
          <cell r="ULH1" t="str">
            <v>y</v>
          </cell>
          <cell r="ULI1" t="str">
            <v>y</v>
          </cell>
          <cell r="ULJ1" t="str">
            <v>y</v>
          </cell>
          <cell r="ULK1" t="str">
            <v>y</v>
          </cell>
          <cell r="ULL1" t="str">
            <v>y</v>
          </cell>
          <cell r="ULM1" t="str">
            <v>y</v>
          </cell>
          <cell r="ULN1" t="str">
            <v>y</v>
          </cell>
          <cell r="ULO1" t="str">
            <v>y</v>
          </cell>
          <cell r="ULP1" t="str">
            <v>y</v>
          </cell>
          <cell r="ULQ1" t="str">
            <v>y</v>
          </cell>
          <cell r="ULR1" t="str">
            <v>y</v>
          </cell>
          <cell r="ULS1" t="str">
            <v>y</v>
          </cell>
          <cell r="ULT1" t="str">
            <v>y</v>
          </cell>
          <cell r="ULU1" t="str">
            <v>y</v>
          </cell>
          <cell r="ULV1" t="str">
            <v>y</v>
          </cell>
          <cell r="ULW1" t="str">
            <v>y</v>
          </cell>
          <cell r="ULX1" t="str">
            <v>y</v>
          </cell>
          <cell r="ULY1" t="str">
            <v>y</v>
          </cell>
          <cell r="ULZ1" t="str">
            <v>y</v>
          </cell>
          <cell r="UMA1" t="str">
            <v>y</v>
          </cell>
          <cell r="UMB1" t="str">
            <v>y</v>
          </cell>
          <cell r="UMC1" t="str">
            <v>y</v>
          </cell>
          <cell r="UMD1" t="str">
            <v>y</v>
          </cell>
          <cell r="UME1" t="str">
            <v>y</v>
          </cell>
          <cell r="UMF1" t="str">
            <v>y</v>
          </cell>
          <cell r="UMG1" t="str">
            <v>y</v>
          </cell>
          <cell r="UMH1" t="str">
            <v>y</v>
          </cell>
          <cell r="UMI1" t="str">
            <v>y</v>
          </cell>
          <cell r="UMJ1" t="str">
            <v>y</v>
          </cell>
          <cell r="UMK1" t="str">
            <v>y</v>
          </cell>
          <cell r="UML1" t="str">
            <v>y</v>
          </cell>
          <cell r="UMM1" t="str">
            <v>y</v>
          </cell>
          <cell r="UMN1" t="str">
            <v>y</v>
          </cell>
          <cell r="UMO1" t="str">
            <v>y</v>
          </cell>
          <cell r="UMP1" t="str">
            <v>y</v>
          </cell>
          <cell r="UMQ1" t="str">
            <v>y</v>
          </cell>
          <cell r="UMR1" t="str">
            <v>y</v>
          </cell>
          <cell r="UMS1" t="str">
            <v>y</v>
          </cell>
          <cell r="UMT1" t="str">
            <v>y</v>
          </cell>
          <cell r="UMU1" t="str">
            <v>y</v>
          </cell>
          <cell r="UMV1" t="str">
            <v>y</v>
          </cell>
          <cell r="UMW1" t="str">
            <v>y</v>
          </cell>
          <cell r="UMX1" t="str">
            <v>y</v>
          </cell>
          <cell r="UMY1" t="str">
            <v>y</v>
          </cell>
          <cell r="UMZ1" t="str">
            <v>y</v>
          </cell>
          <cell r="UNA1" t="str">
            <v>y</v>
          </cell>
          <cell r="UNB1" t="str">
            <v>y</v>
          </cell>
          <cell r="UNC1" t="str">
            <v>y</v>
          </cell>
          <cell r="UND1" t="str">
            <v>y</v>
          </cell>
          <cell r="UNE1" t="str">
            <v>y</v>
          </cell>
          <cell r="UNF1" t="str">
            <v>y</v>
          </cell>
          <cell r="UNG1" t="str">
            <v>y</v>
          </cell>
          <cell r="UNH1" t="str">
            <v>y</v>
          </cell>
          <cell r="UNI1" t="str">
            <v>y</v>
          </cell>
          <cell r="UNJ1" t="str">
            <v>y</v>
          </cell>
          <cell r="UNK1" t="str">
            <v>y</v>
          </cell>
          <cell r="UNL1" t="str">
            <v>y</v>
          </cell>
          <cell r="UNM1" t="str">
            <v>y</v>
          </cell>
          <cell r="UNN1" t="str">
            <v>y</v>
          </cell>
          <cell r="UNO1" t="str">
            <v>y</v>
          </cell>
          <cell r="UNP1" t="str">
            <v>y</v>
          </cell>
          <cell r="UNQ1" t="str">
            <v>y</v>
          </cell>
          <cell r="UNR1" t="str">
            <v>y</v>
          </cell>
          <cell r="UNS1" t="str">
            <v>y</v>
          </cell>
          <cell r="UNT1" t="str">
            <v>y</v>
          </cell>
          <cell r="UNU1" t="str">
            <v>y</v>
          </cell>
          <cell r="UNV1" t="str">
            <v>y</v>
          </cell>
          <cell r="UNW1" t="str">
            <v>y</v>
          </cell>
          <cell r="UNX1" t="str">
            <v>y</v>
          </cell>
          <cell r="UNY1" t="str">
            <v>y</v>
          </cell>
          <cell r="UNZ1" t="str">
            <v>y</v>
          </cell>
          <cell r="UOA1" t="str">
            <v>y</v>
          </cell>
          <cell r="UOB1" t="str">
            <v>y</v>
          </cell>
          <cell r="UOC1" t="str">
            <v>y</v>
          </cell>
          <cell r="UOD1" t="str">
            <v>y</v>
          </cell>
          <cell r="UOE1" t="str">
            <v>y</v>
          </cell>
          <cell r="UOF1" t="str">
            <v>y</v>
          </cell>
          <cell r="UOG1" t="str">
            <v>y</v>
          </cell>
          <cell r="UOH1" t="str">
            <v>y</v>
          </cell>
          <cell r="UOI1" t="str">
            <v>y</v>
          </cell>
          <cell r="UOJ1" t="str">
            <v>y</v>
          </cell>
          <cell r="UOK1" t="str">
            <v>y</v>
          </cell>
          <cell r="UOL1" t="str">
            <v>y</v>
          </cell>
          <cell r="UOM1" t="str">
            <v>y</v>
          </cell>
          <cell r="UON1" t="str">
            <v>y</v>
          </cell>
          <cell r="UOO1" t="str">
            <v>y</v>
          </cell>
          <cell r="UOP1" t="str">
            <v>y</v>
          </cell>
          <cell r="UOQ1" t="str">
            <v>y</v>
          </cell>
          <cell r="UOR1" t="str">
            <v>y</v>
          </cell>
          <cell r="UOS1" t="str">
            <v>y</v>
          </cell>
          <cell r="UOT1" t="str">
            <v>y</v>
          </cell>
          <cell r="UOU1" t="str">
            <v>y</v>
          </cell>
          <cell r="UOV1" t="str">
            <v>y</v>
          </cell>
          <cell r="UOW1" t="str">
            <v>y</v>
          </cell>
          <cell r="UOX1" t="str">
            <v>y</v>
          </cell>
          <cell r="UOY1" t="str">
            <v>y</v>
          </cell>
          <cell r="UOZ1" t="str">
            <v>y</v>
          </cell>
          <cell r="UPA1" t="str">
            <v>y</v>
          </cell>
          <cell r="UPB1" t="str">
            <v>y</v>
          </cell>
          <cell r="UPC1" t="str">
            <v>y</v>
          </cell>
          <cell r="UPD1" t="str">
            <v>y</v>
          </cell>
          <cell r="UPE1" t="str">
            <v>y</v>
          </cell>
          <cell r="UPF1" t="str">
            <v>y</v>
          </cell>
          <cell r="UPG1" t="str">
            <v>y</v>
          </cell>
          <cell r="UPH1" t="str">
            <v>y</v>
          </cell>
          <cell r="UPI1" t="str">
            <v>y</v>
          </cell>
          <cell r="UPJ1" t="str">
            <v>y</v>
          </cell>
          <cell r="UPK1" t="str">
            <v>y</v>
          </cell>
          <cell r="UPL1" t="str">
            <v>y</v>
          </cell>
          <cell r="UPM1" t="str">
            <v>y</v>
          </cell>
          <cell r="UPN1" t="str">
            <v>y</v>
          </cell>
          <cell r="UPO1" t="str">
            <v>y</v>
          </cell>
          <cell r="UPP1" t="str">
            <v>y</v>
          </cell>
          <cell r="UPQ1" t="str">
            <v>y</v>
          </cell>
          <cell r="UPR1" t="str">
            <v>y</v>
          </cell>
          <cell r="UPS1" t="str">
            <v>y</v>
          </cell>
          <cell r="UPT1" t="str">
            <v>y</v>
          </cell>
          <cell r="UPU1" t="str">
            <v>y</v>
          </cell>
          <cell r="UPV1" t="str">
            <v>y</v>
          </cell>
          <cell r="UPW1" t="str">
            <v>y</v>
          </cell>
          <cell r="UPX1" t="str">
            <v>y</v>
          </cell>
          <cell r="UPY1" t="str">
            <v>y</v>
          </cell>
          <cell r="UPZ1" t="str">
            <v>y</v>
          </cell>
          <cell r="UQA1" t="str">
            <v>y</v>
          </cell>
          <cell r="UQB1" t="str">
            <v>y</v>
          </cell>
          <cell r="UQC1" t="str">
            <v>y</v>
          </cell>
          <cell r="UQD1" t="str">
            <v>y</v>
          </cell>
          <cell r="UQE1" t="str">
            <v>y</v>
          </cell>
          <cell r="UQF1" t="str">
            <v>y</v>
          </cell>
          <cell r="UQG1" t="str">
            <v>y</v>
          </cell>
          <cell r="UQH1" t="str">
            <v>y</v>
          </cell>
          <cell r="UQI1" t="str">
            <v>y</v>
          </cell>
          <cell r="UQJ1" t="str">
            <v>y</v>
          </cell>
          <cell r="UQK1" t="str">
            <v>y</v>
          </cell>
          <cell r="UQL1" t="str">
            <v>y</v>
          </cell>
          <cell r="UQM1" t="str">
            <v>y</v>
          </cell>
          <cell r="UQN1" t="str">
            <v>y</v>
          </cell>
          <cell r="UQO1" t="str">
            <v>y</v>
          </cell>
          <cell r="UQP1" t="str">
            <v>y</v>
          </cell>
          <cell r="UQQ1" t="str">
            <v>y</v>
          </cell>
          <cell r="UQR1" t="str">
            <v>y</v>
          </cell>
          <cell r="UQS1" t="str">
            <v>y</v>
          </cell>
          <cell r="UQT1" t="str">
            <v>y</v>
          </cell>
          <cell r="UQU1" t="str">
            <v>y</v>
          </cell>
          <cell r="UQV1" t="str">
            <v>y</v>
          </cell>
          <cell r="UQW1" t="str">
            <v>y</v>
          </cell>
          <cell r="UQX1" t="str">
            <v>y</v>
          </cell>
          <cell r="UQY1" t="str">
            <v>y</v>
          </cell>
          <cell r="UQZ1" t="str">
            <v>y</v>
          </cell>
          <cell r="URA1" t="str">
            <v>y</v>
          </cell>
          <cell r="URB1" t="str">
            <v>y</v>
          </cell>
          <cell r="URC1" t="str">
            <v>y</v>
          </cell>
          <cell r="URD1" t="str">
            <v>y</v>
          </cell>
          <cell r="URE1" t="str">
            <v>y</v>
          </cell>
          <cell r="URF1" t="str">
            <v>y</v>
          </cell>
          <cell r="URG1" t="str">
            <v>y</v>
          </cell>
          <cell r="URH1" t="str">
            <v>y</v>
          </cell>
          <cell r="URI1" t="str">
            <v>y</v>
          </cell>
          <cell r="URJ1" t="str">
            <v>y</v>
          </cell>
          <cell r="URK1" t="str">
            <v>y</v>
          </cell>
          <cell r="URL1" t="str">
            <v>y</v>
          </cell>
          <cell r="URM1" t="str">
            <v>y</v>
          </cell>
          <cell r="URN1" t="str">
            <v>y</v>
          </cell>
          <cell r="URO1" t="str">
            <v>y</v>
          </cell>
          <cell r="URP1" t="str">
            <v>y</v>
          </cell>
          <cell r="URQ1" t="str">
            <v>y</v>
          </cell>
          <cell r="URR1" t="str">
            <v>y</v>
          </cell>
          <cell r="URS1" t="str">
            <v>y</v>
          </cell>
          <cell r="URT1" t="str">
            <v>y</v>
          </cell>
          <cell r="URU1" t="str">
            <v>y</v>
          </cell>
          <cell r="URV1" t="str">
            <v>y</v>
          </cell>
          <cell r="URW1" t="str">
            <v>y</v>
          </cell>
          <cell r="URX1" t="str">
            <v>y</v>
          </cell>
          <cell r="URY1" t="str">
            <v>y</v>
          </cell>
          <cell r="URZ1" t="str">
            <v>y</v>
          </cell>
          <cell r="USA1" t="str">
            <v>y</v>
          </cell>
          <cell r="USB1" t="str">
            <v>y</v>
          </cell>
          <cell r="USC1" t="str">
            <v>y</v>
          </cell>
          <cell r="USD1" t="str">
            <v>y</v>
          </cell>
          <cell r="USE1" t="str">
            <v>y</v>
          </cell>
          <cell r="USF1" t="str">
            <v>y</v>
          </cell>
          <cell r="USG1" t="str">
            <v>y</v>
          </cell>
          <cell r="USH1" t="str">
            <v>y</v>
          </cell>
          <cell r="USI1" t="str">
            <v>y</v>
          </cell>
          <cell r="USJ1" t="str">
            <v>y</v>
          </cell>
          <cell r="USK1" t="str">
            <v>y</v>
          </cell>
          <cell r="USL1" t="str">
            <v>y</v>
          </cell>
          <cell r="USM1" t="str">
            <v>y</v>
          </cell>
          <cell r="USN1" t="str">
            <v>y</v>
          </cell>
          <cell r="USO1" t="str">
            <v>y</v>
          </cell>
          <cell r="USP1" t="str">
            <v>y</v>
          </cell>
          <cell r="USQ1" t="str">
            <v>y</v>
          </cell>
          <cell r="USR1" t="str">
            <v>y</v>
          </cell>
          <cell r="USS1" t="str">
            <v>y</v>
          </cell>
          <cell r="UST1" t="str">
            <v>y</v>
          </cell>
          <cell r="USU1" t="str">
            <v>y</v>
          </cell>
          <cell r="USV1" t="str">
            <v>y</v>
          </cell>
          <cell r="USW1" t="str">
            <v>y</v>
          </cell>
          <cell r="USX1" t="str">
            <v>y</v>
          </cell>
          <cell r="USY1" t="str">
            <v>y</v>
          </cell>
          <cell r="USZ1" t="str">
            <v>y</v>
          </cell>
          <cell r="UTA1" t="str">
            <v>y</v>
          </cell>
          <cell r="UTB1" t="str">
            <v>y</v>
          </cell>
          <cell r="UTC1" t="str">
            <v>y</v>
          </cell>
          <cell r="UTD1" t="str">
            <v>y</v>
          </cell>
          <cell r="UTE1" t="str">
            <v>y</v>
          </cell>
          <cell r="UTF1" t="str">
            <v>y</v>
          </cell>
          <cell r="UTG1" t="str">
            <v>y</v>
          </cell>
          <cell r="UTH1" t="str">
            <v>y</v>
          </cell>
          <cell r="UTI1" t="str">
            <v>y</v>
          </cell>
          <cell r="UTJ1" t="str">
            <v>y</v>
          </cell>
          <cell r="UTK1" t="str">
            <v>y</v>
          </cell>
          <cell r="UTL1" t="str">
            <v>y</v>
          </cell>
          <cell r="UTM1" t="str">
            <v>y</v>
          </cell>
          <cell r="UTN1" t="str">
            <v>y</v>
          </cell>
          <cell r="UTO1" t="str">
            <v>y</v>
          </cell>
          <cell r="UTP1" t="str">
            <v>y</v>
          </cell>
          <cell r="UTQ1" t="str">
            <v>y</v>
          </cell>
          <cell r="UTR1" t="str">
            <v>y</v>
          </cell>
          <cell r="UTS1" t="str">
            <v>y</v>
          </cell>
          <cell r="UTT1" t="str">
            <v>y</v>
          </cell>
          <cell r="UTU1" t="str">
            <v>y</v>
          </cell>
          <cell r="UTV1" t="str">
            <v>y</v>
          </cell>
          <cell r="UTW1" t="str">
            <v>y</v>
          </cell>
          <cell r="UTX1" t="str">
            <v>y</v>
          </cell>
          <cell r="UTY1" t="str">
            <v>y</v>
          </cell>
          <cell r="UTZ1" t="str">
            <v>y</v>
          </cell>
          <cell r="UUA1" t="str">
            <v>y</v>
          </cell>
          <cell r="UUB1" t="str">
            <v>y</v>
          </cell>
          <cell r="UUC1" t="str">
            <v>y</v>
          </cell>
          <cell r="UUD1" t="str">
            <v>y</v>
          </cell>
          <cell r="UUE1" t="str">
            <v>y</v>
          </cell>
          <cell r="UUF1" t="str">
            <v>y</v>
          </cell>
          <cell r="UUG1" t="str">
            <v>y</v>
          </cell>
          <cell r="UUH1" t="str">
            <v>y</v>
          </cell>
          <cell r="UUI1" t="str">
            <v>y</v>
          </cell>
          <cell r="UUJ1" t="str">
            <v>y</v>
          </cell>
          <cell r="UUK1" t="str">
            <v>y</v>
          </cell>
          <cell r="UUL1" t="str">
            <v>y</v>
          </cell>
          <cell r="UUM1" t="str">
            <v>y</v>
          </cell>
          <cell r="UUN1" t="str">
            <v>y</v>
          </cell>
          <cell r="UUO1" t="str">
            <v>y</v>
          </cell>
          <cell r="UUP1" t="str">
            <v>y</v>
          </cell>
          <cell r="UUQ1" t="str">
            <v>y</v>
          </cell>
          <cell r="UUR1" t="str">
            <v>y</v>
          </cell>
          <cell r="UUS1" t="str">
            <v>y</v>
          </cell>
          <cell r="UUT1" t="str">
            <v>y</v>
          </cell>
          <cell r="UUU1" t="str">
            <v>y</v>
          </cell>
          <cell r="UUV1" t="str">
            <v>y</v>
          </cell>
          <cell r="UUW1" t="str">
            <v>y</v>
          </cell>
          <cell r="UUX1" t="str">
            <v>y</v>
          </cell>
          <cell r="UUY1" t="str">
            <v>y</v>
          </cell>
          <cell r="UUZ1" t="str">
            <v>y</v>
          </cell>
          <cell r="UVA1" t="str">
            <v>y</v>
          </cell>
          <cell r="UVB1" t="str">
            <v>y</v>
          </cell>
          <cell r="UVC1" t="str">
            <v>y</v>
          </cell>
          <cell r="UVD1" t="str">
            <v>y</v>
          </cell>
          <cell r="UVE1" t="str">
            <v>y</v>
          </cell>
          <cell r="UVF1" t="str">
            <v>y</v>
          </cell>
          <cell r="UVG1" t="str">
            <v>y</v>
          </cell>
          <cell r="UVH1" t="str">
            <v>y</v>
          </cell>
          <cell r="UVI1" t="str">
            <v>y</v>
          </cell>
          <cell r="UVJ1" t="str">
            <v>y</v>
          </cell>
          <cell r="UVK1" t="str">
            <v>y</v>
          </cell>
          <cell r="UVL1" t="str">
            <v>y</v>
          </cell>
          <cell r="UVM1" t="str">
            <v>y</v>
          </cell>
          <cell r="UVN1" t="str">
            <v>y</v>
          </cell>
          <cell r="UVO1" t="str">
            <v>y</v>
          </cell>
          <cell r="UVP1" t="str">
            <v>y</v>
          </cell>
          <cell r="UVQ1" t="str">
            <v>y</v>
          </cell>
          <cell r="UVR1" t="str">
            <v>y</v>
          </cell>
          <cell r="UVS1" t="str">
            <v>y</v>
          </cell>
          <cell r="UVT1" t="str">
            <v>y</v>
          </cell>
          <cell r="UVU1" t="str">
            <v>y</v>
          </cell>
          <cell r="UVV1" t="str">
            <v>y</v>
          </cell>
          <cell r="UVW1" t="str">
            <v>y</v>
          </cell>
          <cell r="UVX1" t="str">
            <v>y</v>
          </cell>
          <cell r="UVY1" t="str">
            <v>y</v>
          </cell>
          <cell r="UVZ1" t="str">
            <v>y</v>
          </cell>
          <cell r="UWA1" t="str">
            <v>y</v>
          </cell>
          <cell r="UWB1" t="str">
            <v>y</v>
          </cell>
          <cell r="UWC1" t="str">
            <v>y</v>
          </cell>
          <cell r="UWD1" t="str">
            <v>y</v>
          </cell>
          <cell r="UWE1" t="str">
            <v>y</v>
          </cell>
          <cell r="UWF1" t="str">
            <v>y</v>
          </cell>
          <cell r="UWG1" t="str">
            <v>y</v>
          </cell>
          <cell r="UWH1" t="str">
            <v>y</v>
          </cell>
          <cell r="UWI1" t="str">
            <v>y</v>
          </cell>
          <cell r="UWJ1" t="str">
            <v>y</v>
          </cell>
          <cell r="UWK1" t="str">
            <v>y</v>
          </cell>
          <cell r="UWL1" t="str">
            <v>y</v>
          </cell>
          <cell r="UWM1" t="str">
            <v>y</v>
          </cell>
          <cell r="UWN1" t="str">
            <v>y</v>
          </cell>
          <cell r="UWO1" t="str">
            <v>y</v>
          </cell>
          <cell r="UWP1" t="str">
            <v>y</v>
          </cell>
          <cell r="UWQ1" t="str">
            <v>y</v>
          </cell>
          <cell r="UWR1" t="str">
            <v>y</v>
          </cell>
          <cell r="UWS1" t="str">
            <v>y</v>
          </cell>
          <cell r="UWT1" t="str">
            <v>y</v>
          </cell>
          <cell r="UWU1" t="str">
            <v>y</v>
          </cell>
          <cell r="UWV1" t="str">
            <v>y</v>
          </cell>
          <cell r="UWW1" t="str">
            <v>y</v>
          </cell>
          <cell r="UWX1" t="str">
            <v>y</v>
          </cell>
          <cell r="UWY1" t="str">
            <v>y</v>
          </cell>
          <cell r="UWZ1" t="str">
            <v>y</v>
          </cell>
          <cell r="UXA1" t="str">
            <v>y</v>
          </cell>
          <cell r="UXB1" t="str">
            <v>y</v>
          </cell>
          <cell r="UXC1" t="str">
            <v>y</v>
          </cell>
          <cell r="UXD1" t="str">
            <v>y</v>
          </cell>
          <cell r="UXE1" t="str">
            <v>y</v>
          </cell>
          <cell r="UXF1" t="str">
            <v>y</v>
          </cell>
          <cell r="UXG1" t="str">
            <v>y</v>
          </cell>
          <cell r="UXH1" t="str">
            <v>y</v>
          </cell>
          <cell r="UXI1" t="str">
            <v>y</v>
          </cell>
          <cell r="UXJ1" t="str">
            <v>y</v>
          </cell>
          <cell r="UXK1" t="str">
            <v>y</v>
          </cell>
          <cell r="UXL1" t="str">
            <v>y</v>
          </cell>
          <cell r="UXM1" t="str">
            <v>y</v>
          </cell>
          <cell r="UXN1" t="str">
            <v>y</v>
          </cell>
          <cell r="UXO1" t="str">
            <v>y</v>
          </cell>
          <cell r="UXP1" t="str">
            <v>y</v>
          </cell>
          <cell r="UXQ1" t="str">
            <v>y</v>
          </cell>
          <cell r="UXR1" t="str">
            <v>y</v>
          </cell>
          <cell r="UXS1" t="str">
            <v>y</v>
          </cell>
          <cell r="UXT1" t="str">
            <v>y</v>
          </cell>
          <cell r="UXU1" t="str">
            <v>y</v>
          </cell>
          <cell r="UXV1" t="str">
            <v>y</v>
          </cell>
          <cell r="UXW1" t="str">
            <v>y</v>
          </cell>
          <cell r="UXX1" t="str">
            <v>y</v>
          </cell>
          <cell r="UXY1" t="str">
            <v>y</v>
          </cell>
          <cell r="UXZ1" t="str">
            <v>y</v>
          </cell>
          <cell r="UYA1" t="str">
            <v>y</v>
          </cell>
          <cell r="UYB1" t="str">
            <v>y</v>
          </cell>
          <cell r="UYC1" t="str">
            <v>y</v>
          </cell>
          <cell r="UYD1" t="str">
            <v>y</v>
          </cell>
          <cell r="UYE1" t="str">
            <v>y</v>
          </cell>
          <cell r="UYF1" t="str">
            <v>y</v>
          </cell>
          <cell r="UYG1" t="str">
            <v>y</v>
          </cell>
          <cell r="UYH1" t="str">
            <v>y</v>
          </cell>
          <cell r="UYI1" t="str">
            <v>y</v>
          </cell>
          <cell r="UYJ1" t="str">
            <v>y</v>
          </cell>
          <cell r="UYK1" t="str">
            <v>y</v>
          </cell>
          <cell r="UYL1" t="str">
            <v>y</v>
          </cell>
          <cell r="UYM1" t="str">
            <v>y</v>
          </cell>
          <cell r="UYN1" t="str">
            <v>y</v>
          </cell>
          <cell r="UYO1" t="str">
            <v>y</v>
          </cell>
          <cell r="UYP1" t="str">
            <v>y</v>
          </cell>
          <cell r="UYQ1" t="str">
            <v>y</v>
          </cell>
          <cell r="UYR1" t="str">
            <v>y</v>
          </cell>
          <cell r="UYS1" t="str">
            <v>y</v>
          </cell>
          <cell r="UYT1" t="str">
            <v>y</v>
          </cell>
          <cell r="UYU1" t="str">
            <v>y</v>
          </cell>
          <cell r="UYV1" t="str">
            <v>y</v>
          </cell>
          <cell r="UYW1" t="str">
            <v>y</v>
          </cell>
          <cell r="UYX1" t="str">
            <v>y</v>
          </cell>
          <cell r="UYY1" t="str">
            <v>y</v>
          </cell>
          <cell r="UYZ1" t="str">
            <v>y</v>
          </cell>
          <cell r="UZA1" t="str">
            <v>y</v>
          </cell>
          <cell r="UZB1" t="str">
            <v>y</v>
          </cell>
          <cell r="UZC1" t="str">
            <v>y</v>
          </cell>
          <cell r="UZD1" t="str">
            <v>y</v>
          </cell>
          <cell r="UZE1" t="str">
            <v>y</v>
          </cell>
          <cell r="UZF1" t="str">
            <v>y</v>
          </cell>
          <cell r="UZG1" t="str">
            <v>y</v>
          </cell>
          <cell r="UZH1" t="str">
            <v>y</v>
          </cell>
          <cell r="UZI1" t="str">
            <v>y</v>
          </cell>
          <cell r="UZJ1" t="str">
            <v>y</v>
          </cell>
          <cell r="UZK1" t="str">
            <v>y</v>
          </cell>
          <cell r="UZL1" t="str">
            <v>y</v>
          </cell>
          <cell r="UZM1" t="str">
            <v>y</v>
          </cell>
          <cell r="UZN1" t="str">
            <v>y</v>
          </cell>
          <cell r="UZO1" t="str">
            <v>y</v>
          </cell>
          <cell r="UZP1" t="str">
            <v>y</v>
          </cell>
          <cell r="UZQ1" t="str">
            <v>y</v>
          </cell>
          <cell r="UZR1" t="str">
            <v>y</v>
          </cell>
          <cell r="UZS1" t="str">
            <v>y</v>
          </cell>
          <cell r="UZT1" t="str">
            <v>y</v>
          </cell>
          <cell r="UZU1" t="str">
            <v>y</v>
          </cell>
          <cell r="UZV1" t="str">
            <v>y</v>
          </cell>
          <cell r="UZW1" t="str">
            <v>y</v>
          </cell>
          <cell r="UZX1" t="str">
            <v>y</v>
          </cell>
          <cell r="UZY1" t="str">
            <v>y</v>
          </cell>
          <cell r="UZZ1" t="str">
            <v>y</v>
          </cell>
          <cell r="VAA1" t="str">
            <v>y</v>
          </cell>
          <cell r="VAB1" t="str">
            <v>y</v>
          </cell>
          <cell r="VAC1" t="str">
            <v>y</v>
          </cell>
          <cell r="VAD1" t="str">
            <v>y</v>
          </cell>
          <cell r="VAE1" t="str">
            <v>y</v>
          </cell>
          <cell r="VAF1" t="str">
            <v>y</v>
          </cell>
          <cell r="VAG1" t="str">
            <v>y</v>
          </cell>
          <cell r="VAH1" t="str">
            <v>y</v>
          </cell>
          <cell r="VAI1" t="str">
            <v>y</v>
          </cell>
          <cell r="VAJ1" t="str">
            <v>y</v>
          </cell>
          <cell r="VAK1" t="str">
            <v>y</v>
          </cell>
          <cell r="VAL1" t="str">
            <v>y</v>
          </cell>
          <cell r="VAM1" t="str">
            <v>y</v>
          </cell>
          <cell r="VAN1" t="str">
            <v>y</v>
          </cell>
          <cell r="VAO1" t="str">
            <v>y</v>
          </cell>
          <cell r="VAP1" t="str">
            <v>y</v>
          </cell>
          <cell r="VAQ1" t="str">
            <v>y</v>
          </cell>
          <cell r="VAR1" t="str">
            <v>y</v>
          </cell>
          <cell r="VAS1" t="str">
            <v>y</v>
          </cell>
          <cell r="VAT1" t="str">
            <v>y</v>
          </cell>
          <cell r="VAU1" t="str">
            <v>y</v>
          </cell>
          <cell r="VAV1" t="str">
            <v>y</v>
          </cell>
          <cell r="VAW1" t="str">
            <v>y</v>
          </cell>
          <cell r="VAX1" t="str">
            <v>y</v>
          </cell>
          <cell r="VAY1" t="str">
            <v>y</v>
          </cell>
          <cell r="VAZ1" t="str">
            <v>y</v>
          </cell>
          <cell r="VBA1" t="str">
            <v>y</v>
          </cell>
          <cell r="VBB1" t="str">
            <v>y</v>
          </cell>
          <cell r="VBC1" t="str">
            <v>y</v>
          </cell>
          <cell r="VBD1" t="str">
            <v>y</v>
          </cell>
          <cell r="VBE1" t="str">
            <v>y</v>
          </cell>
          <cell r="VBF1" t="str">
            <v>y</v>
          </cell>
          <cell r="VBG1" t="str">
            <v>y</v>
          </cell>
          <cell r="VBH1" t="str">
            <v>y</v>
          </cell>
          <cell r="VBI1" t="str">
            <v>y</v>
          </cell>
          <cell r="VBJ1" t="str">
            <v>y</v>
          </cell>
          <cell r="VBK1" t="str">
            <v>y</v>
          </cell>
          <cell r="VBL1" t="str">
            <v>y</v>
          </cell>
          <cell r="VBM1" t="str">
            <v>y</v>
          </cell>
          <cell r="VBN1" t="str">
            <v>y</v>
          </cell>
          <cell r="VBO1" t="str">
            <v>y</v>
          </cell>
          <cell r="VBP1" t="str">
            <v>y</v>
          </cell>
          <cell r="VBQ1" t="str">
            <v>y</v>
          </cell>
          <cell r="VBR1" t="str">
            <v>y</v>
          </cell>
          <cell r="VBS1" t="str">
            <v>y</v>
          </cell>
          <cell r="VBT1" t="str">
            <v>y</v>
          </cell>
          <cell r="VBU1" t="str">
            <v>y</v>
          </cell>
          <cell r="VBV1" t="str">
            <v>y</v>
          </cell>
          <cell r="VBW1" t="str">
            <v>y</v>
          </cell>
          <cell r="VBX1" t="str">
            <v>y</v>
          </cell>
          <cell r="VBY1" t="str">
            <v>y</v>
          </cell>
          <cell r="VBZ1" t="str">
            <v>y</v>
          </cell>
          <cell r="VCA1" t="str">
            <v>y</v>
          </cell>
          <cell r="VCB1" t="str">
            <v>y</v>
          </cell>
          <cell r="VCC1" t="str">
            <v>y</v>
          </cell>
          <cell r="VCD1" t="str">
            <v>y</v>
          </cell>
          <cell r="VCE1" t="str">
            <v>y</v>
          </cell>
          <cell r="VCF1" t="str">
            <v>y</v>
          </cell>
          <cell r="VCG1" t="str">
            <v>y</v>
          </cell>
          <cell r="VCH1" t="str">
            <v>y</v>
          </cell>
          <cell r="VCI1" t="str">
            <v>y</v>
          </cell>
          <cell r="VCJ1" t="str">
            <v>y</v>
          </cell>
          <cell r="VCK1" t="str">
            <v>y</v>
          </cell>
          <cell r="VCL1" t="str">
            <v>y</v>
          </cell>
          <cell r="VCM1" t="str">
            <v>y</v>
          </cell>
          <cell r="VCN1" t="str">
            <v>y</v>
          </cell>
          <cell r="VCO1" t="str">
            <v>y</v>
          </cell>
          <cell r="VCP1" t="str">
            <v>y</v>
          </cell>
          <cell r="VCQ1" t="str">
            <v>y</v>
          </cell>
          <cell r="VCR1" t="str">
            <v>y</v>
          </cell>
          <cell r="VCS1" t="str">
            <v>y</v>
          </cell>
          <cell r="VCT1" t="str">
            <v>y</v>
          </cell>
          <cell r="VCU1" t="str">
            <v>y</v>
          </cell>
          <cell r="VCV1" t="str">
            <v>y</v>
          </cell>
          <cell r="VCW1" t="str">
            <v>y</v>
          </cell>
          <cell r="VCX1" t="str">
            <v>y</v>
          </cell>
          <cell r="VCY1" t="str">
            <v>y</v>
          </cell>
          <cell r="VCZ1" t="str">
            <v>y</v>
          </cell>
          <cell r="VDA1" t="str">
            <v>y</v>
          </cell>
          <cell r="VDB1" t="str">
            <v>y</v>
          </cell>
          <cell r="VDC1" t="str">
            <v>y</v>
          </cell>
          <cell r="VDD1" t="str">
            <v>y</v>
          </cell>
          <cell r="VDE1" t="str">
            <v>y</v>
          </cell>
          <cell r="VDF1" t="str">
            <v>y</v>
          </cell>
          <cell r="VDG1" t="str">
            <v>y</v>
          </cell>
          <cell r="VDH1" t="str">
            <v>y</v>
          </cell>
          <cell r="VDI1" t="str">
            <v>y</v>
          </cell>
          <cell r="VDJ1" t="str">
            <v>y</v>
          </cell>
          <cell r="VDK1" t="str">
            <v>y</v>
          </cell>
          <cell r="VDL1" t="str">
            <v>y</v>
          </cell>
          <cell r="VDM1" t="str">
            <v>y</v>
          </cell>
          <cell r="VDN1" t="str">
            <v>y</v>
          </cell>
          <cell r="VDO1" t="str">
            <v>y</v>
          </cell>
          <cell r="VDP1" t="str">
            <v>y</v>
          </cell>
          <cell r="VDQ1" t="str">
            <v>y</v>
          </cell>
          <cell r="VDR1" t="str">
            <v>y</v>
          </cell>
          <cell r="VDS1" t="str">
            <v>y</v>
          </cell>
          <cell r="VDT1" t="str">
            <v>y</v>
          </cell>
          <cell r="VDU1" t="str">
            <v>y</v>
          </cell>
          <cell r="VDV1" t="str">
            <v>y</v>
          </cell>
          <cell r="VDW1" t="str">
            <v>y</v>
          </cell>
          <cell r="VDX1" t="str">
            <v>y</v>
          </cell>
          <cell r="VDY1" t="str">
            <v>y</v>
          </cell>
          <cell r="VDZ1" t="str">
            <v>y</v>
          </cell>
          <cell r="VEA1" t="str">
            <v>y</v>
          </cell>
          <cell r="VEB1" t="str">
            <v>y</v>
          </cell>
          <cell r="VEC1" t="str">
            <v>y</v>
          </cell>
          <cell r="VED1" t="str">
            <v>y</v>
          </cell>
          <cell r="VEE1" t="str">
            <v>y</v>
          </cell>
          <cell r="VEF1" t="str">
            <v>y</v>
          </cell>
          <cell r="VEG1" t="str">
            <v>y</v>
          </cell>
          <cell r="VEH1" t="str">
            <v>y</v>
          </cell>
          <cell r="VEI1" t="str">
            <v>y</v>
          </cell>
          <cell r="VEJ1" t="str">
            <v>y</v>
          </cell>
          <cell r="VEK1" t="str">
            <v>y</v>
          </cell>
          <cell r="VEL1" t="str">
            <v>y</v>
          </cell>
          <cell r="VEM1" t="str">
            <v>y</v>
          </cell>
          <cell r="VEN1" t="str">
            <v>y</v>
          </cell>
          <cell r="VEO1" t="str">
            <v>y</v>
          </cell>
          <cell r="VEP1" t="str">
            <v>y</v>
          </cell>
          <cell r="VEQ1" t="str">
            <v>y</v>
          </cell>
          <cell r="VER1" t="str">
            <v>y</v>
          </cell>
          <cell r="VES1" t="str">
            <v>y</v>
          </cell>
          <cell r="VET1" t="str">
            <v>y</v>
          </cell>
          <cell r="VEU1" t="str">
            <v>y</v>
          </cell>
          <cell r="VEV1" t="str">
            <v>y</v>
          </cell>
          <cell r="VEW1" t="str">
            <v>y</v>
          </cell>
          <cell r="VEX1" t="str">
            <v>y</v>
          </cell>
          <cell r="VEY1" t="str">
            <v>y</v>
          </cell>
          <cell r="VEZ1" t="str">
            <v>y</v>
          </cell>
          <cell r="VFA1" t="str">
            <v>y</v>
          </cell>
          <cell r="VFB1" t="str">
            <v>y</v>
          </cell>
          <cell r="VFC1" t="str">
            <v>y</v>
          </cell>
          <cell r="VFD1" t="str">
            <v>y</v>
          </cell>
          <cell r="VFE1" t="str">
            <v>y</v>
          </cell>
          <cell r="VFF1" t="str">
            <v>y</v>
          </cell>
          <cell r="VFG1" t="str">
            <v>y</v>
          </cell>
          <cell r="VFH1" t="str">
            <v>y</v>
          </cell>
          <cell r="VFI1" t="str">
            <v>y</v>
          </cell>
          <cell r="VFJ1" t="str">
            <v>y</v>
          </cell>
          <cell r="VFK1" t="str">
            <v>y</v>
          </cell>
          <cell r="VFL1" t="str">
            <v>y</v>
          </cell>
          <cell r="VFM1" t="str">
            <v>y</v>
          </cell>
          <cell r="VFN1" t="str">
            <v>y</v>
          </cell>
          <cell r="VFO1" t="str">
            <v>y</v>
          </cell>
          <cell r="VFP1" t="str">
            <v>y</v>
          </cell>
          <cell r="VFQ1" t="str">
            <v>y</v>
          </cell>
          <cell r="VFR1" t="str">
            <v>y</v>
          </cell>
          <cell r="VFS1" t="str">
            <v>y</v>
          </cell>
          <cell r="VFT1" t="str">
            <v>y</v>
          </cell>
          <cell r="VFU1" t="str">
            <v>y</v>
          </cell>
          <cell r="VFV1" t="str">
            <v>y</v>
          </cell>
          <cell r="VFW1" t="str">
            <v>y</v>
          </cell>
          <cell r="VFX1" t="str">
            <v>y</v>
          </cell>
          <cell r="VFY1" t="str">
            <v>y</v>
          </cell>
          <cell r="VFZ1" t="str">
            <v>y</v>
          </cell>
          <cell r="VGA1" t="str">
            <v>y</v>
          </cell>
          <cell r="VGB1" t="str">
            <v>y</v>
          </cell>
          <cell r="VGC1" t="str">
            <v>y</v>
          </cell>
          <cell r="VGD1" t="str">
            <v>y</v>
          </cell>
          <cell r="VGE1" t="str">
            <v>y</v>
          </cell>
          <cell r="VGF1" t="str">
            <v>y</v>
          </cell>
          <cell r="VGG1" t="str">
            <v>y</v>
          </cell>
          <cell r="VGH1" t="str">
            <v>y</v>
          </cell>
          <cell r="VGI1" t="str">
            <v>y</v>
          </cell>
          <cell r="VGJ1" t="str">
            <v>y</v>
          </cell>
          <cell r="VGK1" t="str">
            <v>y</v>
          </cell>
          <cell r="VGL1" t="str">
            <v>y</v>
          </cell>
          <cell r="VGM1" t="str">
            <v>y</v>
          </cell>
          <cell r="VGN1" t="str">
            <v>y</v>
          </cell>
          <cell r="VGO1" t="str">
            <v>y</v>
          </cell>
          <cell r="VGP1" t="str">
            <v>y</v>
          </cell>
          <cell r="VGQ1" t="str">
            <v>y</v>
          </cell>
          <cell r="VGR1" t="str">
            <v>y</v>
          </cell>
          <cell r="VGS1" t="str">
            <v>y</v>
          </cell>
          <cell r="VGT1" t="str">
            <v>y</v>
          </cell>
          <cell r="VGU1" t="str">
            <v>y</v>
          </cell>
          <cell r="VGV1" t="str">
            <v>y</v>
          </cell>
          <cell r="VGW1" t="str">
            <v>y</v>
          </cell>
          <cell r="VGX1" t="str">
            <v>y</v>
          </cell>
          <cell r="VGY1" t="str">
            <v>y</v>
          </cell>
          <cell r="VGZ1" t="str">
            <v>y</v>
          </cell>
          <cell r="VHA1" t="str">
            <v>y</v>
          </cell>
          <cell r="VHB1" t="str">
            <v>y</v>
          </cell>
          <cell r="VHC1" t="str">
            <v>y</v>
          </cell>
          <cell r="VHD1" t="str">
            <v>y</v>
          </cell>
          <cell r="VHE1" t="str">
            <v>y</v>
          </cell>
          <cell r="VHF1" t="str">
            <v>y</v>
          </cell>
          <cell r="VHG1" t="str">
            <v>y</v>
          </cell>
          <cell r="VHH1" t="str">
            <v>y</v>
          </cell>
          <cell r="VHI1" t="str">
            <v>y</v>
          </cell>
          <cell r="VHJ1" t="str">
            <v>y</v>
          </cell>
          <cell r="VHK1" t="str">
            <v>y</v>
          </cell>
          <cell r="VHL1" t="str">
            <v>y</v>
          </cell>
          <cell r="VHM1" t="str">
            <v>y</v>
          </cell>
          <cell r="VHN1" t="str">
            <v>y</v>
          </cell>
          <cell r="VHO1" t="str">
            <v>y</v>
          </cell>
          <cell r="VHP1" t="str">
            <v>y</v>
          </cell>
          <cell r="VHQ1" t="str">
            <v>y</v>
          </cell>
          <cell r="VHR1" t="str">
            <v>y</v>
          </cell>
          <cell r="VHS1" t="str">
            <v>y</v>
          </cell>
          <cell r="VHT1" t="str">
            <v>y</v>
          </cell>
          <cell r="VHU1" t="str">
            <v>y</v>
          </cell>
          <cell r="VHV1" t="str">
            <v>y</v>
          </cell>
          <cell r="VHW1" t="str">
            <v>y</v>
          </cell>
          <cell r="VHX1" t="str">
            <v>y</v>
          </cell>
          <cell r="VHY1" t="str">
            <v>y</v>
          </cell>
          <cell r="VHZ1" t="str">
            <v>y</v>
          </cell>
          <cell r="VIA1" t="str">
            <v>y</v>
          </cell>
          <cell r="VIB1" t="str">
            <v>y</v>
          </cell>
          <cell r="VIC1" t="str">
            <v>y</v>
          </cell>
          <cell r="VID1" t="str">
            <v>y</v>
          </cell>
          <cell r="VIE1" t="str">
            <v>y</v>
          </cell>
          <cell r="VIF1" t="str">
            <v>y</v>
          </cell>
          <cell r="VIG1" t="str">
            <v>y</v>
          </cell>
          <cell r="VIH1" t="str">
            <v>y</v>
          </cell>
          <cell r="VII1" t="str">
            <v>y</v>
          </cell>
          <cell r="VIJ1" t="str">
            <v>y</v>
          </cell>
          <cell r="VIK1" t="str">
            <v>y</v>
          </cell>
          <cell r="VIL1" t="str">
            <v>y</v>
          </cell>
          <cell r="VIM1" t="str">
            <v>y</v>
          </cell>
          <cell r="VIN1" t="str">
            <v>y</v>
          </cell>
          <cell r="VIO1" t="str">
            <v>y</v>
          </cell>
          <cell r="VIP1" t="str">
            <v>y</v>
          </cell>
          <cell r="VIQ1" t="str">
            <v>y</v>
          </cell>
          <cell r="VIR1" t="str">
            <v>y</v>
          </cell>
          <cell r="VIS1" t="str">
            <v>y</v>
          </cell>
          <cell r="VIT1" t="str">
            <v>y</v>
          </cell>
          <cell r="VIU1" t="str">
            <v>y</v>
          </cell>
          <cell r="VIV1" t="str">
            <v>y</v>
          </cell>
          <cell r="VIW1" t="str">
            <v>y</v>
          </cell>
          <cell r="VIX1" t="str">
            <v>y</v>
          </cell>
          <cell r="VIY1" t="str">
            <v>y</v>
          </cell>
          <cell r="VIZ1" t="str">
            <v>y</v>
          </cell>
          <cell r="VJA1" t="str">
            <v>y</v>
          </cell>
          <cell r="VJB1" t="str">
            <v>y</v>
          </cell>
          <cell r="VJC1" t="str">
            <v>y</v>
          </cell>
          <cell r="VJD1" t="str">
            <v>y</v>
          </cell>
          <cell r="VJE1" t="str">
            <v>y</v>
          </cell>
          <cell r="VJF1" t="str">
            <v>y</v>
          </cell>
          <cell r="VJG1" t="str">
            <v>y</v>
          </cell>
          <cell r="VJH1" t="str">
            <v>y</v>
          </cell>
          <cell r="VJI1" t="str">
            <v>y</v>
          </cell>
          <cell r="VJJ1" t="str">
            <v>y</v>
          </cell>
          <cell r="VJK1" t="str">
            <v>y</v>
          </cell>
          <cell r="VJL1" t="str">
            <v>y</v>
          </cell>
          <cell r="VJM1" t="str">
            <v>y</v>
          </cell>
          <cell r="VJN1" t="str">
            <v>y</v>
          </cell>
          <cell r="VJO1" t="str">
            <v>y</v>
          </cell>
          <cell r="VJP1" t="str">
            <v>y</v>
          </cell>
          <cell r="VJQ1" t="str">
            <v>y</v>
          </cell>
          <cell r="VJR1" t="str">
            <v>y</v>
          </cell>
          <cell r="VJS1" t="str">
            <v>y</v>
          </cell>
          <cell r="VJT1" t="str">
            <v>y</v>
          </cell>
          <cell r="VJU1" t="str">
            <v>y</v>
          </cell>
          <cell r="VJV1" t="str">
            <v>y</v>
          </cell>
          <cell r="VJW1" t="str">
            <v>y</v>
          </cell>
          <cell r="VJX1" t="str">
            <v>y</v>
          </cell>
          <cell r="VJY1" t="str">
            <v>y</v>
          </cell>
          <cell r="VJZ1" t="str">
            <v>y</v>
          </cell>
          <cell r="VKA1" t="str">
            <v>y</v>
          </cell>
          <cell r="VKB1" t="str">
            <v>y</v>
          </cell>
          <cell r="VKC1" t="str">
            <v>y</v>
          </cell>
          <cell r="VKD1" t="str">
            <v>y</v>
          </cell>
          <cell r="VKE1" t="str">
            <v>y</v>
          </cell>
          <cell r="VKF1" t="str">
            <v>y</v>
          </cell>
          <cell r="VKG1" t="str">
            <v>y</v>
          </cell>
          <cell r="VKH1" t="str">
            <v>y</v>
          </cell>
          <cell r="VKI1" t="str">
            <v>y</v>
          </cell>
          <cell r="VKJ1" t="str">
            <v>y</v>
          </cell>
          <cell r="VKK1" t="str">
            <v>y</v>
          </cell>
          <cell r="VKL1" t="str">
            <v>y</v>
          </cell>
          <cell r="VKM1" t="str">
            <v>y</v>
          </cell>
          <cell r="VKN1" t="str">
            <v>y</v>
          </cell>
          <cell r="VKO1" t="str">
            <v>y</v>
          </cell>
          <cell r="VKP1" t="str">
            <v>y</v>
          </cell>
          <cell r="VKQ1" t="str">
            <v>y</v>
          </cell>
          <cell r="VKR1" t="str">
            <v>y</v>
          </cell>
          <cell r="VKS1" t="str">
            <v>y</v>
          </cell>
          <cell r="VKT1" t="str">
            <v>y</v>
          </cell>
          <cell r="VKU1" t="str">
            <v>y</v>
          </cell>
          <cell r="VKV1" t="str">
            <v>y</v>
          </cell>
          <cell r="VKW1" t="str">
            <v>y</v>
          </cell>
          <cell r="VKX1" t="str">
            <v>y</v>
          </cell>
          <cell r="VKY1" t="str">
            <v>y</v>
          </cell>
          <cell r="VKZ1" t="str">
            <v>y</v>
          </cell>
          <cell r="VLA1" t="str">
            <v>y</v>
          </cell>
          <cell r="VLB1" t="str">
            <v>y</v>
          </cell>
          <cell r="VLC1" t="str">
            <v>y</v>
          </cell>
          <cell r="VLD1" t="str">
            <v>y</v>
          </cell>
          <cell r="VLE1" t="str">
            <v>y</v>
          </cell>
          <cell r="VLF1" t="str">
            <v>y</v>
          </cell>
          <cell r="VLG1" t="str">
            <v>y</v>
          </cell>
          <cell r="VLH1" t="str">
            <v>y</v>
          </cell>
          <cell r="VLI1" t="str">
            <v>y</v>
          </cell>
          <cell r="VLJ1" t="str">
            <v>y</v>
          </cell>
          <cell r="VLK1" t="str">
            <v>y</v>
          </cell>
          <cell r="VLL1" t="str">
            <v>y</v>
          </cell>
          <cell r="VLM1" t="str">
            <v>y</v>
          </cell>
          <cell r="VLN1" t="str">
            <v>y</v>
          </cell>
          <cell r="VLO1" t="str">
            <v>y</v>
          </cell>
          <cell r="VLP1" t="str">
            <v>y</v>
          </cell>
          <cell r="VLQ1" t="str">
            <v>y</v>
          </cell>
          <cell r="VLR1" t="str">
            <v>y</v>
          </cell>
          <cell r="VLS1" t="str">
            <v>y</v>
          </cell>
          <cell r="VLT1" t="str">
            <v>y</v>
          </cell>
          <cell r="VLU1" t="str">
            <v>y</v>
          </cell>
          <cell r="VLV1" t="str">
            <v>y</v>
          </cell>
          <cell r="VLW1" t="str">
            <v>y</v>
          </cell>
          <cell r="VLX1" t="str">
            <v>y</v>
          </cell>
          <cell r="VLY1" t="str">
            <v>y</v>
          </cell>
          <cell r="VLZ1" t="str">
            <v>y</v>
          </cell>
          <cell r="VMA1" t="str">
            <v>y</v>
          </cell>
          <cell r="VMB1" t="str">
            <v>y</v>
          </cell>
          <cell r="VMC1" t="str">
            <v>y</v>
          </cell>
          <cell r="VMD1" t="str">
            <v>y</v>
          </cell>
          <cell r="VME1" t="str">
            <v>y</v>
          </cell>
          <cell r="VMF1" t="str">
            <v>y</v>
          </cell>
          <cell r="VMG1" t="str">
            <v>y</v>
          </cell>
          <cell r="VMH1" t="str">
            <v>y</v>
          </cell>
          <cell r="VMI1" t="str">
            <v>y</v>
          </cell>
          <cell r="VMJ1" t="str">
            <v>y</v>
          </cell>
          <cell r="VMK1" t="str">
            <v>y</v>
          </cell>
          <cell r="VML1" t="str">
            <v>y</v>
          </cell>
          <cell r="VMM1" t="str">
            <v>y</v>
          </cell>
          <cell r="VMN1" t="str">
            <v>y</v>
          </cell>
          <cell r="VMO1" t="str">
            <v>y</v>
          </cell>
          <cell r="VMP1" t="str">
            <v>y</v>
          </cell>
          <cell r="VMQ1" t="str">
            <v>y</v>
          </cell>
          <cell r="VMR1" t="str">
            <v>y</v>
          </cell>
          <cell r="VMS1" t="str">
            <v>y</v>
          </cell>
          <cell r="VMT1" t="str">
            <v>y</v>
          </cell>
          <cell r="VMU1" t="str">
            <v>y</v>
          </cell>
          <cell r="VMV1" t="str">
            <v>y</v>
          </cell>
          <cell r="VMW1" t="str">
            <v>y</v>
          </cell>
          <cell r="VMX1" t="str">
            <v>y</v>
          </cell>
          <cell r="VMY1" t="str">
            <v>y</v>
          </cell>
          <cell r="VMZ1" t="str">
            <v>y</v>
          </cell>
          <cell r="VNA1" t="str">
            <v>y</v>
          </cell>
          <cell r="VNB1" t="str">
            <v>y</v>
          </cell>
          <cell r="VNC1" t="str">
            <v>y</v>
          </cell>
          <cell r="VND1" t="str">
            <v>y</v>
          </cell>
          <cell r="VNE1" t="str">
            <v>y</v>
          </cell>
          <cell r="VNF1" t="str">
            <v>y</v>
          </cell>
          <cell r="VNG1" t="str">
            <v>y</v>
          </cell>
          <cell r="VNH1" t="str">
            <v>y</v>
          </cell>
          <cell r="VNI1" t="str">
            <v>y</v>
          </cell>
          <cell r="VNJ1" t="str">
            <v>y</v>
          </cell>
          <cell r="VNK1" t="str">
            <v>y</v>
          </cell>
          <cell r="VNL1" t="str">
            <v>y</v>
          </cell>
          <cell r="VNM1" t="str">
            <v>y</v>
          </cell>
          <cell r="VNN1" t="str">
            <v>y</v>
          </cell>
          <cell r="VNO1" t="str">
            <v>y</v>
          </cell>
          <cell r="VNP1" t="str">
            <v>y</v>
          </cell>
          <cell r="VNQ1" t="str">
            <v>y</v>
          </cell>
          <cell r="VNR1" t="str">
            <v>y</v>
          </cell>
          <cell r="VNS1" t="str">
            <v>y</v>
          </cell>
          <cell r="VNT1" t="str">
            <v>y</v>
          </cell>
          <cell r="VNU1" t="str">
            <v>y</v>
          </cell>
          <cell r="VNV1" t="str">
            <v>y</v>
          </cell>
          <cell r="VNW1" t="str">
            <v>y</v>
          </cell>
          <cell r="VNX1" t="str">
            <v>y</v>
          </cell>
          <cell r="VNY1" t="str">
            <v>y</v>
          </cell>
          <cell r="VNZ1" t="str">
            <v>y</v>
          </cell>
          <cell r="VOA1" t="str">
            <v>y</v>
          </cell>
          <cell r="VOB1" t="str">
            <v>y</v>
          </cell>
          <cell r="VOC1" t="str">
            <v>y</v>
          </cell>
          <cell r="VOD1" t="str">
            <v>y</v>
          </cell>
          <cell r="VOE1" t="str">
            <v>y</v>
          </cell>
          <cell r="VOF1" t="str">
            <v>y</v>
          </cell>
          <cell r="VOG1" t="str">
            <v>y</v>
          </cell>
          <cell r="VOH1" t="str">
            <v>y</v>
          </cell>
          <cell r="VOI1" t="str">
            <v>y</v>
          </cell>
          <cell r="VOJ1" t="str">
            <v>y</v>
          </cell>
          <cell r="VOK1" t="str">
            <v>y</v>
          </cell>
          <cell r="VOL1" t="str">
            <v>y</v>
          </cell>
          <cell r="VOM1" t="str">
            <v>y</v>
          </cell>
          <cell r="VON1" t="str">
            <v>y</v>
          </cell>
          <cell r="VOO1" t="str">
            <v>y</v>
          </cell>
          <cell r="VOP1" t="str">
            <v>y</v>
          </cell>
          <cell r="VOQ1" t="str">
            <v>y</v>
          </cell>
          <cell r="VOR1" t="str">
            <v>y</v>
          </cell>
          <cell r="VOS1" t="str">
            <v>y</v>
          </cell>
          <cell r="VOT1" t="str">
            <v>y</v>
          </cell>
          <cell r="VOU1" t="str">
            <v>y</v>
          </cell>
          <cell r="VOV1" t="str">
            <v>y</v>
          </cell>
          <cell r="VOW1" t="str">
            <v>y</v>
          </cell>
          <cell r="VOX1" t="str">
            <v>y</v>
          </cell>
          <cell r="VOY1" t="str">
            <v>y</v>
          </cell>
          <cell r="VOZ1" t="str">
            <v>y</v>
          </cell>
          <cell r="VPA1" t="str">
            <v>y</v>
          </cell>
          <cell r="VPB1" t="str">
            <v>y</v>
          </cell>
          <cell r="VPC1" t="str">
            <v>y</v>
          </cell>
          <cell r="VPD1" t="str">
            <v>y</v>
          </cell>
          <cell r="VPE1" t="str">
            <v>y</v>
          </cell>
          <cell r="VPF1" t="str">
            <v>y</v>
          </cell>
          <cell r="VPG1" t="str">
            <v>y</v>
          </cell>
          <cell r="VPH1" t="str">
            <v>y</v>
          </cell>
          <cell r="VPI1" t="str">
            <v>y</v>
          </cell>
          <cell r="VPJ1" t="str">
            <v>y</v>
          </cell>
          <cell r="VPK1" t="str">
            <v>y</v>
          </cell>
          <cell r="VPL1" t="str">
            <v>y</v>
          </cell>
          <cell r="VPM1" t="str">
            <v>y</v>
          </cell>
          <cell r="VPN1" t="str">
            <v>y</v>
          </cell>
          <cell r="VPO1" t="str">
            <v>y</v>
          </cell>
          <cell r="VPP1" t="str">
            <v>y</v>
          </cell>
          <cell r="VPQ1" t="str">
            <v>y</v>
          </cell>
          <cell r="VPR1" t="str">
            <v>y</v>
          </cell>
          <cell r="VPS1" t="str">
            <v>y</v>
          </cell>
          <cell r="VPT1" t="str">
            <v>y</v>
          </cell>
          <cell r="VPU1" t="str">
            <v>y</v>
          </cell>
          <cell r="VPV1" t="str">
            <v>y</v>
          </cell>
          <cell r="VPW1" t="str">
            <v>y</v>
          </cell>
          <cell r="VPX1" t="str">
            <v>y</v>
          </cell>
          <cell r="VPY1" t="str">
            <v>y</v>
          </cell>
          <cell r="VPZ1" t="str">
            <v>y</v>
          </cell>
          <cell r="VQA1" t="str">
            <v>y</v>
          </cell>
          <cell r="VQB1" t="str">
            <v>y</v>
          </cell>
          <cell r="VQC1" t="str">
            <v>y</v>
          </cell>
          <cell r="VQD1" t="str">
            <v>y</v>
          </cell>
          <cell r="VQE1" t="str">
            <v>y</v>
          </cell>
          <cell r="VQF1" t="str">
            <v>y</v>
          </cell>
          <cell r="VQG1" t="str">
            <v>y</v>
          </cell>
          <cell r="VQH1" t="str">
            <v>y</v>
          </cell>
          <cell r="VQI1" t="str">
            <v>y</v>
          </cell>
          <cell r="VQJ1" t="str">
            <v>y</v>
          </cell>
          <cell r="VQK1" t="str">
            <v>y</v>
          </cell>
          <cell r="VQL1" t="str">
            <v>y</v>
          </cell>
          <cell r="VQM1" t="str">
            <v>y</v>
          </cell>
          <cell r="VQN1" t="str">
            <v>y</v>
          </cell>
          <cell r="VQO1" t="str">
            <v>y</v>
          </cell>
          <cell r="VQP1" t="str">
            <v>y</v>
          </cell>
          <cell r="VQQ1" t="str">
            <v>y</v>
          </cell>
          <cell r="VQR1" t="str">
            <v>y</v>
          </cell>
          <cell r="VQS1" t="str">
            <v>y</v>
          </cell>
          <cell r="VQT1" t="str">
            <v>y</v>
          </cell>
          <cell r="VQU1" t="str">
            <v>y</v>
          </cell>
          <cell r="VQV1" t="str">
            <v>y</v>
          </cell>
          <cell r="VQW1" t="str">
            <v>y</v>
          </cell>
          <cell r="VQX1" t="str">
            <v>y</v>
          </cell>
          <cell r="VQY1" t="str">
            <v>y</v>
          </cell>
          <cell r="VQZ1" t="str">
            <v>y</v>
          </cell>
          <cell r="VRA1" t="str">
            <v>y</v>
          </cell>
          <cell r="VRB1" t="str">
            <v>y</v>
          </cell>
          <cell r="VRC1" t="str">
            <v>y</v>
          </cell>
          <cell r="VRD1" t="str">
            <v>y</v>
          </cell>
          <cell r="VRE1" t="str">
            <v>y</v>
          </cell>
          <cell r="VRF1" t="str">
            <v>y</v>
          </cell>
          <cell r="VRG1" t="str">
            <v>y</v>
          </cell>
          <cell r="VRH1" t="str">
            <v>y</v>
          </cell>
          <cell r="VRI1" t="str">
            <v>y</v>
          </cell>
          <cell r="VRJ1" t="str">
            <v>y</v>
          </cell>
          <cell r="VRK1" t="str">
            <v>y</v>
          </cell>
          <cell r="VRL1" t="str">
            <v>y</v>
          </cell>
          <cell r="VRM1" t="str">
            <v>y</v>
          </cell>
          <cell r="VRN1" t="str">
            <v>y</v>
          </cell>
          <cell r="VRO1" t="str">
            <v>y</v>
          </cell>
          <cell r="VRP1" t="str">
            <v>y</v>
          </cell>
          <cell r="VRQ1" t="str">
            <v>y</v>
          </cell>
          <cell r="VRR1" t="str">
            <v>y</v>
          </cell>
          <cell r="VRS1" t="str">
            <v>y</v>
          </cell>
          <cell r="VRT1" t="str">
            <v>y</v>
          </cell>
          <cell r="VRU1" t="str">
            <v>y</v>
          </cell>
          <cell r="VRV1" t="str">
            <v>y</v>
          </cell>
          <cell r="VRW1" t="str">
            <v>y</v>
          </cell>
          <cell r="VRX1" t="str">
            <v>y</v>
          </cell>
          <cell r="VRY1" t="str">
            <v>y</v>
          </cell>
          <cell r="VRZ1" t="str">
            <v>y</v>
          </cell>
          <cell r="VSA1" t="str">
            <v>y</v>
          </cell>
          <cell r="VSB1" t="str">
            <v>y</v>
          </cell>
          <cell r="VSC1" t="str">
            <v>y</v>
          </cell>
          <cell r="VSD1" t="str">
            <v>y</v>
          </cell>
          <cell r="VSE1" t="str">
            <v>y</v>
          </cell>
          <cell r="VSF1" t="str">
            <v>y</v>
          </cell>
          <cell r="VSG1" t="str">
            <v>y</v>
          </cell>
          <cell r="VSH1" t="str">
            <v>y</v>
          </cell>
          <cell r="VSI1" t="str">
            <v>y</v>
          </cell>
          <cell r="VSJ1" t="str">
            <v>y</v>
          </cell>
          <cell r="VSK1" t="str">
            <v>y</v>
          </cell>
          <cell r="VSL1" t="str">
            <v>y</v>
          </cell>
          <cell r="VSM1" t="str">
            <v>y</v>
          </cell>
          <cell r="VSN1" t="str">
            <v>y</v>
          </cell>
          <cell r="VSO1" t="str">
            <v>y</v>
          </cell>
          <cell r="VSP1" t="str">
            <v>y</v>
          </cell>
          <cell r="VSQ1" t="str">
            <v>y</v>
          </cell>
          <cell r="VSR1" t="str">
            <v>y</v>
          </cell>
          <cell r="VSS1" t="str">
            <v>y</v>
          </cell>
          <cell r="VST1" t="str">
            <v>y</v>
          </cell>
          <cell r="VSU1" t="str">
            <v>y</v>
          </cell>
          <cell r="VSV1" t="str">
            <v>y</v>
          </cell>
          <cell r="VSW1" t="str">
            <v>y</v>
          </cell>
          <cell r="VSX1" t="str">
            <v>y</v>
          </cell>
          <cell r="VSY1" t="str">
            <v>y</v>
          </cell>
          <cell r="VSZ1" t="str">
            <v>y</v>
          </cell>
          <cell r="VTA1" t="str">
            <v>y</v>
          </cell>
          <cell r="VTB1" t="str">
            <v>y</v>
          </cell>
          <cell r="VTC1" t="str">
            <v>y</v>
          </cell>
          <cell r="VTD1" t="str">
            <v>y</v>
          </cell>
          <cell r="VTE1" t="str">
            <v>y</v>
          </cell>
          <cell r="VTF1" t="str">
            <v>y</v>
          </cell>
          <cell r="VTG1" t="str">
            <v>y</v>
          </cell>
          <cell r="VTH1" t="str">
            <v>y</v>
          </cell>
          <cell r="VTI1" t="str">
            <v>y</v>
          </cell>
          <cell r="VTJ1" t="str">
            <v>y</v>
          </cell>
          <cell r="VTK1" t="str">
            <v>y</v>
          </cell>
          <cell r="VTL1" t="str">
            <v>y</v>
          </cell>
          <cell r="VTM1" t="str">
            <v>y</v>
          </cell>
          <cell r="VTN1" t="str">
            <v>y</v>
          </cell>
          <cell r="VTO1" t="str">
            <v>y</v>
          </cell>
          <cell r="VTP1" t="str">
            <v>y</v>
          </cell>
          <cell r="VTQ1" t="str">
            <v>y</v>
          </cell>
          <cell r="VTR1" t="str">
            <v>y</v>
          </cell>
          <cell r="VTS1" t="str">
            <v>y</v>
          </cell>
          <cell r="VTT1" t="str">
            <v>y</v>
          </cell>
          <cell r="VTU1" t="str">
            <v>y</v>
          </cell>
          <cell r="VTV1" t="str">
            <v>y</v>
          </cell>
          <cell r="VTW1" t="str">
            <v>y</v>
          </cell>
          <cell r="VTX1" t="str">
            <v>y</v>
          </cell>
          <cell r="VTY1" t="str">
            <v>y</v>
          </cell>
          <cell r="VTZ1" t="str">
            <v>y</v>
          </cell>
          <cell r="VUA1" t="str">
            <v>y</v>
          </cell>
          <cell r="VUB1" t="str">
            <v>y</v>
          </cell>
          <cell r="VUC1" t="str">
            <v>y</v>
          </cell>
          <cell r="VUD1" t="str">
            <v>y</v>
          </cell>
          <cell r="VUE1" t="str">
            <v>y</v>
          </cell>
          <cell r="VUF1" t="str">
            <v>y</v>
          </cell>
          <cell r="VUG1" t="str">
            <v>y</v>
          </cell>
          <cell r="VUH1" t="str">
            <v>y</v>
          </cell>
          <cell r="VUI1" t="str">
            <v>y</v>
          </cell>
          <cell r="VUJ1" t="str">
            <v>y</v>
          </cell>
          <cell r="VUK1" t="str">
            <v>y</v>
          </cell>
          <cell r="VUL1" t="str">
            <v>y</v>
          </cell>
          <cell r="VUM1" t="str">
            <v>y</v>
          </cell>
          <cell r="VUN1" t="str">
            <v>y</v>
          </cell>
          <cell r="VUO1" t="str">
            <v>y</v>
          </cell>
          <cell r="VUP1" t="str">
            <v>y</v>
          </cell>
          <cell r="VUQ1" t="str">
            <v>y</v>
          </cell>
          <cell r="VUR1" t="str">
            <v>y</v>
          </cell>
          <cell r="VUS1" t="str">
            <v>y</v>
          </cell>
          <cell r="VUT1" t="str">
            <v>y</v>
          </cell>
          <cell r="VUU1" t="str">
            <v>y</v>
          </cell>
          <cell r="VUV1" t="str">
            <v>y</v>
          </cell>
          <cell r="VUW1" t="str">
            <v>y</v>
          </cell>
          <cell r="VUX1" t="str">
            <v>y</v>
          </cell>
          <cell r="VUY1" t="str">
            <v>y</v>
          </cell>
          <cell r="VUZ1" t="str">
            <v>y</v>
          </cell>
          <cell r="VVA1" t="str">
            <v>y</v>
          </cell>
          <cell r="VVB1" t="str">
            <v>y</v>
          </cell>
          <cell r="VVC1" t="str">
            <v>y</v>
          </cell>
          <cell r="VVD1" t="str">
            <v>y</v>
          </cell>
          <cell r="VVE1" t="str">
            <v>y</v>
          </cell>
          <cell r="VVF1" t="str">
            <v>y</v>
          </cell>
          <cell r="VVG1" t="str">
            <v>y</v>
          </cell>
          <cell r="VVH1" t="str">
            <v>y</v>
          </cell>
          <cell r="VVI1" t="str">
            <v>y</v>
          </cell>
          <cell r="VVJ1" t="str">
            <v>y</v>
          </cell>
          <cell r="VVK1" t="str">
            <v>y</v>
          </cell>
          <cell r="VVL1" t="str">
            <v>y</v>
          </cell>
          <cell r="VVM1" t="str">
            <v>y</v>
          </cell>
          <cell r="VVN1" t="str">
            <v>y</v>
          </cell>
          <cell r="VVO1" t="str">
            <v>y</v>
          </cell>
          <cell r="VVP1" t="str">
            <v>y</v>
          </cell>
          <cell r="VVQ1" t="str">
            <v>y</v>
          </cell>
          <cell r="VVR1" t="str">
            <v>y</v>
          </cell>
          <cell r="VVS1" t="str">
            <v>y</v>
          </cell>
          <cell r="VVT1" t="str">
            <v>y</v>
          </cell>
          <cell r="VVU1" t="str">
            <v>y</v>
          </cell>
          <cell r="VVV1" t="str">
            <v>y</v>
          </cell>
          <cell r="VVW1" t="str">
            <v>y</v>
          </cell>
          <cell r="VVX1" t="str">
            <v>y</v>
          </cell>
          <cell r="VVY1" t="str">
            <v>y</v>
          </cell>
          <cell r="VVZ1" t="str">
            <v>y</v>
          </cell>
          <cell r="VWA1" t="str">
            <v>y</v>
          </cell>
          <cell r="VWB1" t="str">
            <v>y</v>
          </cell>
          <cell r="VWC1" t="str">
            <v>y</v>
          </cell>
          <cell r="VWD1" t="str">
            <v>y</v>
          </cell>
          <cell r="VWE1" t="str">
            <v>y</v>
          </cell>
          <cell r="VWF1" t="str">
            <v>y</v>
          </cell>
          <cell r="VWG1" t="str">
            <v>y</v>
          </cell>
          <cell r="VWH1" t="str">
            <v>y</v>
          </cell>
          <cell r="VWI1" t="str">
            <v>y</v>
          </cell>
          <cell r="VWJ1" t="str">
            <v>y</v>
          </cell>
          <cell r="VWK1" t="str">
            <v>y</v>
          </cell>
          <cell r="VWL1" t="str">
            <v>y</v>
          </cell>
          <cell r="VWM1" t="str">
            <v>y</v>
          </cell>
          <cell r="VWN1" t="str">
            <v>y</v>
          </cell>
          <cell r="VWO1" t="str">
            <v>y</v>
          </cell>
          <cell r="VWP1" t="str">
            <v>y</v>
          </cell>
          <cell r="VWQ1" t="str">
            <v>y</v>
          </cell>
          <cell r="VWR1" t="str">
            <v>y</v>
          </cell>
          <cell r="VWS1" t="str">
            <v>y</v>
          </cell>
          <cell r="VWT1" t="str">
            <v>y</v>
          </cell>
          <cell r="VWU1" t="str">
            <v>y</v>
          </cell>
          <cell r="VWV1" t="str">
            <v>y</v>
          </cell>
          <cell r="VWW1" t="str">
            <v>y</v>
          </cell>
          <cell r="VWX1" t="str">
            <v>y</v>
          </cell>
          <cell r="VWY1" t="str">
            <v>y</v>
          </cell>
          <cell r="VWZ1" t="str">
            <v>y</v>
          </cell>
          <cell r="VXA1" t="str">
            <v>y</v>
          </cell>
          <cell r="VXB1" t="str">
            <v>y</v>
          </cell>
          <cell r="VXC1" t="str">
            <v>y</v>
          </cell>
          <cell r="VXD1" t="str">
            <v>y</v>
          </cell>
          <cell r="VXE1" t="str">
            <v>y</v>
          </cell>
          <cell r="VXF1" t="str">
            <v>y</v>
          </cell>
          <cell r="VXG1" t="str">
            <v>y</v>
          </cell>
          <cell r="VXH1" t="str">
            <v>y</v>
          </cell>
          <cell r="VXI1" t="str">
            <v>y</v>
          </cell>
          <cell r="VXJ1" t="str">
            <v>y</v>
          </cell>
          <cell r="VXK1" t="str">
            <v>y</v>
          </cell>
          <cell r="VXL1" t="str">
            <v>y</v>
          </cell>
          <cell r="VXM1" t="str">
            <v>y</v>
          </cell>
          <cell r="VXN1" t="str">
            <v>y</v>
          </cell>
          <cell r="VXO1" t="str">
            <v>y</v>
          </cell>
          <cell r="VXP1" t="str">
            <v>y</v>
          </cell>
          <cell r="VXQ1" t="str">
            <v>y</v>
          </cell>
          <cell r="VXR1" t="str">
            <v>y</v>
          </cell>
          <cell r="VXS1" t="str">
            <v>y</v>
          </cell>
          <cell r="VXT1" t="str">
            <v>y</v>
          </cell>
          <cell r="VXU1" t="str">
            <v>y</v>
          </cell>
          <cell r="VXV1" t="str">
            <v>y</v>
          </cell>
          <cell r="VXW1" t="str">
            <v>y</v>
          </cell>
          <cell r="VXX1" t="str">
            <v>y</v>
          </cell>
          <cell r="VXY1" t="str">
            <v>y</v>
          </cell>
          <cell r="VXZ1" t="str">
            <v>y</v>
          </cell>
          <cell r="VYA1" t="str">
            <v>y</v>
          </cell>
          <cell r="VYB1" t="str">
            <v>y</v>
          </cell>
          <cell r="VYC1" t="str">
            <v>y</v>
          </cell>
          <cell r="VYD1" t="str">
            <v>y</v>
          </cell>
          <cell r="VYE1" t="str">
            <v>y</v>
          </cell>
          <cell r="VYF1" t="str">
            <v>y</v>
          </cell>
          <cell r="VYG1" t="str">
            <v>y</v>
          </cell>
          <cell r="VYH1" t="str">
            <v>y</v>
          </cell>
          <cell r="VYI1" t="str">
            <v>y</v>
          </cell>
          <cell r="VYJ1" t="str">
            <v>y</v>
          </cell>
          <cell r="VYK1" t="str">
            <v>y</v>
          </cell>
          <cell r="VYL1" t="str">
            <v>y</v>
          </cell>
          <cell r="VYM1" t="str">
            <v>y</v>
          </cell>
          <cell r="VYN1" t="str">
            <v>y</v>
          </cell>
          <cell r="VYO1" t="str">
            <v>y</v>
          </cell>
          <cell r="VYP1" t="str">
            <v>y</v>
          </cell>
          <cell r="VYQ1" t="str">
            <v>y</v>
          </cell>
          <cell r="VYR1" t="str">
            <v>y</v>
          </cell>
          <cell r="VYS1" t="str">
            <v>y</v>
          </cell>
          <cell r="VYT1" t="str">
            <v>y</v>
          </cell>
          <cell r="VYU1" t="str">
            <v>y</v>
          </cell>
          <cell r="VYV1" t="str">
            <v>y</v>
          </cell>
          <cell r="VYW1" t="str">
            <v>y</v>
          </cell>
          <cell r="VYX1" t="str">
            <v>y</v>
          </cell>
          <cell r="VYY1" t="str">
            <v>y</v>
          </cell>
          <cell r="VYZ1" t="str">
            <v>y</v>
          </cell>
          <cell r="VZA1" t="str">
            <v>y</v>
          </cell>
          <cell r="VZB1" t="str">
            <v>y</v>
          </cell>
          <cell r="VZC1" t="str">
            <v>y</v>
          </cell>
          <cell r="VZD1" t="str">
            <v>y</v>
          </cell>
          <cell r="VZE1" t="str">
            <v>y</v>
          </cell>
          <cell r="VZF1" t="str">
            <v>y</v>
          </cell>
          <cell r="VZG1" t="str">
            <v>y</v>
          </cell>
          <cell r="VZH1" t="str">
            <v>y</v>
          </cell>
          <cell r="VZI1" t="str">
            <v>y</v>
          </cell>
          <cell r="VZJ1" t="str">
            <v>y</v>
          </cell>
          <cell r="VZK1" t="str">
            <v>y</v>
          </cell>
          <cell r="VZL1" t="str">
            <v>y</v>
          </cell>
          <cell r="VZM1" t="str">
            <v>y</v>
          </cell>
          <cell r="VZN1" t="str">
            <v>y</v>
          </cell>
          <cell r="VZO1" t="str">
            <v>y</v>
          </cell>
          <cell r="VZP1" t="str">
            <v>y</v>
          </cell>
          <cell r="VZQ1" t="str">
            <v>y</v>
          </cell>
          <cell r="VZR1" t="str">
            <v>y</v>
          </cell>
          <cell r="VZS1" t="str">
            <v>y</v>
          </cell>
          <cell r="VZT1" t="str">
            <v>y</v>
          </cell>
          <cell r="VZU1" t="str">
            <v>y</v>
          </cell>
          <cell r="VZV1" t="str">
            <v>y</v>
          </cell>
          <cell r="VZW1" t="str">
            <v>y</v>
          </cell>
          <cell r="VZX1" t="str">
            <v>y</v>
          </cell>
          <cell r="VZY1" t="str">
            <v>y</v>
          </cell>
          <cell r="VZZ1" t="str">
            <v>y</v>
          </cell>
          <cell r="WAA1" t="str">
            <v>y</v>
          </cell>
          <cell r="WAB1" t="str">
            <v>y</v>
          </cell>
          <cell r="WAC1" t="str">
            <v>y</v>
          </cell>
          <cell r="WAD1" t="str">
            <v>y</v>
          </cell>
          <cell r="WAE1" t="str">
            <v>y</v>
          </cell>
          <cell r="WAF1" t="str">
            <v>y</v>
          </cell>
          <cell r="WAG1" t="str">
            <v>y</v>
          </cell>
          <cell r="WAH1" t="str">
            <v>y</v>
          </cell>
          <cell r="WAI1" t="str">
            <v>y</v>
          </cell>
          <cell r="WAJ1" t="str">
            <v>y</v>
          </cell>
          <cell r="WAK1" t="str">
            <v>y</v>
          </cell>
          <cell r="WAL1" t="str">
            <v>y</v>
          </cell>
          <cell r="WAM1" t="str">
            <v>y</v>
          </cell>
          <cell r="WAN1" t="str">
            <v>y</v>
          </cell>
          <cell r="WAO1" t="str">
            <v>y</v>
          </cell>
          <cell r="WAP1" t="str">
            <v>y</v>
          </cell>
          <cell r="WAQ1" t="str">
            <v>y</v>
          </cell>
          <cell r="WAR1" t="str">
            <v>y</v>
          </cell>
          <cell r="WAS1" t="str">
            <v>y</v>
          </cell>
          <cell r="WAT1" t="str">
            <v>y</v>
          </cell>
          <cell r="WAU1" t="str">
            <v>y</v>
          </cell>
          <cell r="WAV1" t="str">
            <v>y</v>
          </cell>
          <cell r="WAW1" t="str">
            <v>y</v>
          </cell>
          <cell r="WAX1" t="str">
            <v>y</v>
          </cell>
          <cell r="WAY1" t="str">
            <v>y</v>
          </cell>
          <cell r="WAZ1" t="str">
            <v>y</v>
          </cell>
          <cell r="WBA1" t="str">
            <v>y</v>
          </cell>
          <cell r="WBB1" t="str">
            <v>y</v>
          </cell>
          <cell r="WBC1" t="str">
            <v>y</v>
          </cell>
          <cell r="WBD1" t="str">
            <v>y</v>
          </cell>
          <cell r="WBE1" t="str">
            <v>y</v>
          </cell>
          <cell r="WBF1" t="str">
            <v>y</v>
          </cell>
          <cell r="WBG1" t="str">
            <v>y</v>
          </cell>
          <cell r="WBH1" t="str">
            <v>y</v>
          </cell>
          <cell r="WBI1" t="str">
            <v>y</v>
          </cell>
          <cell r="WBJ1" t="str">
            <v>y</v>
          </cell>
          <cell r="WBK1" t="str">
            <v>y</v>
          </cell>
          <cell r="WBL1" t="str">
            <v>y</v>
          </cell>
          <cell r="WBM1" t="str">
            <v>y</v>
          </cell>
          <cell r="WBN1" t="str">
            <v>y</v>
          </cell>
          <cell r="WBO1" t="str">
            <v>y</v>
          </cell>
          <cell r="WBP1" t="str">
            <v>y</v>
          </cell>
          <cell r="WBQ1" t="str">
            <v>y</v>
          </cell>
          <cell r="WBR1" t="str">
            <v>y</v>
          </cell>
          <cell r="WBS1" t="str">
            <v>y</v>
          </cell>
          <cell r="WBT1" t="str">
            <v>y</v>
          </cell>
          <cell r="WBU1" t="str">
            <v>y</v>
          </cell>
          <cell r="WBV1" t="str">
            <v>y</v>
          </cell>
          <cell r="WBW1" t="str">
            <v>y</v>
          </cell>
          <cell r="WBX1" t="str">
            <v>y</v>
          </cell>
          <cell r="WBY1" t="str">
            <v>y</v>
          </cell>
          <cell r="WBZ1" t="str">
            <v>y</v>
          </cell>
          <cell r="WCA1" t="str">
            <v>y</v>
          </cell>
          <cell r="WCB1" t="str">
            <v>y</v>
          </cell>
          <cell r="WCC1" t="str">
            <v>y</v>
          </cell>
          <cell r="WCD1" t="str">
            <v>y</v>
          </cell>
          <cell r="WCE1" t="str">
            <v>y</v>
          </cell>
          <cell r="WCF1" t="str">
            <v>y</v>
          </cell>
          <cell r="WCG1" t="str">
            <v>y</v>
          </cell>
          <cell r="WCH1" t="str">
            <v>y</v>
          </cell>
          <cell r="WCI1" t="str">
            <v>y</v>
          </cell>
          <cell r="WCJ1" t="str">
            <v>y</v>
          </cell>
          <cell r="WCK1" t="str">
            <v>y</v>
          </cell>
          <cell r="WCL1" t="str">
            <v>y</v>
          </cell>
          <cell r="WCM1" t="str">
            <v>y</v>
          </cell>
          <cell r="WCN1" t="str">
            <v>y</v>
          </cell>
          <cell r="WCO1" t="str">
            <v>y</v>
          </cell>
          <cell r="WCP1" t="str">
            <v>y</v>
          </cell>
          <cell r="WCQ1" t="str">
            <v>y</v>
          </cell>
          <cell r="WCR1" t="str">
            <v>y</v>
          </cell>
          <cell r="WCS1" t="str">
            <v>y</v>
          </cell>
          <cell r="WCT1" t="str">
            <v>y</v>
          </cell>
          <cell r="WCU1" t="str">
            <v>y</v>
          </cell>
          <cell r="WCV1" t="str">
            <v>y</v>
          </cell>
          <cell r="WCW1" t="str">
            <v>y</v>
          </cell>
          <cell r="WCX1" t="str">
            <v>y</v>
          </cell>
          <cell r="WCY1" t="str">
            <v>y</v>
          </cell>
          <cell r="WCZ1" t="str">
            <v>y</v>
          </cell>
          <cell r="WDA1" t="str">
            <v>y</v>
          </cell>
          <cell r="WDB1" t="str">
            <v>y</v>
          </cell>
          <cell r="WDC1" t="str">
            <v>y</v>
          </cell>
          <cell r="WDD1" t="str">
            <v>y</v>
          </cell>
          <cell r="WDE1" t="str">
            <v>y</v>
          </cell>
          <cell r="WDF1" t="str">
            <v>y</v>
          </cell>
          <cell r="WDG1" t="str">
            <v>y</v>
          </cell>
          <cell r="WDH1" t="str">
            <v>y</v>
          </cell>
          <cell r="WDI1" t="str">
            <v>y</v>
          </cell>
          <cell r="WDJ1" t="str">
            <v>y</v>
          </cell>
          <cell r="WDK1" t="str">
            <v>y</v>
          </cell>
          <cell r="WDL1" t="str">
            <v>y</v>
          </cell>
          <cell r="WDM1" t="str">
            <v>y</v>
          </cell>
          <cell r="WDN1" t="str">
            <v>y</v>
          </cell>
          <cell r="WDO1" t="str">
            <v>y</v>
          </cell>
          <cell r="WDP1" t="str">
            <v>y</v>
          </cell>
          <cell r="WDQ1" t="str">
            <v>y</v>
          </cell>
          <cell r="WDR1" t="str">
            <v>y</v>
          </cell>
          <cell r="WDS1" t="str">
            <v>y</v>
          </cell>
          <cell r="WDT1" t="str">
            <v>y</v>
          </cell>
          <cell r="WDU1" t="str">
            <v>y</v>
          </cell>
          <cell r="WDV1" t="str">
            <v>y</v>
          </cell>
          <cell r="WDW1" t="str">
            <v>y</v>
          </cell>
          <cell r="WDX1" t="str">
            <v>y</v>
          </cell>
          <cell r="WDY1" t="str">
            <v>y</v>
          </cell>
          <cell r="WDZ1" t="str">
            <v>y</v>
          </cell>
          <cell r="WEA1" t="str">
            <v>y</v>
          </cell>
          <cell r="WEB1" t="str">
            <v>y</v>
          </cell>
          <cell r="WEC1" t="str">
            <v>y</v>
          </cell>
          <cell r="WED1" t="str">
            <v>y</v>
          </cell>
          <cell r="WEE1" t="str">
            <v>y</v>
          </cell>
          <cell r="WEF1" t="str">
            <v>y</v>
          </cell>
          <cell r="WEG1" t="str">
            <v>y</v>
          </cell>
          <cell r="WEH1" t="str">
            <v>y</v>
          </cell>
          <cell r="WEI1" t="str">
            <v>y</v>
          </cell>
          <cell r="WEJ1" t="str">
            <v>y</v>
          </cell>
          <cell r="WEK1" t="str">
            <v>y</v>
          </cell>
          <cell r="WEL1" t="str">
            <v>y</v>
          </cell>
          <cell r="WEM1" t="str">
            <v>y</v>
          </cell>
          <cell r="WEN1" t="str">
            <v>y</v>
          </cell>
          <cell r="WEO1" t="str">
            <v>y</v>
          </cell>
          <cell r="WEP1" t="str">
            <v>y</v>
          </cell>
          <cell r="WEQ1" t="str">
            <v>y</v>
          </cell>
          <cell r="WER1" t="str">
            <v>y</v>
          </cell>
          <cell r="WES1" t="str">
            <v>y</v>
          </cell>
          <cell r="WET1" t="str">
            <v>y</v>
          </cell>
          <cell r="WEU1" t="str">
            <v>y</v>
          </cell>
          <cell r="WEV1" t="str">
            <v>y</v>
          </cell>
          <cell r="WEW1" t="str">
            <v>y</v>
          </cell>
          <cell r="WEX1" t="str">
            <v>y</v>
          </cell>
          <cell r="WEY1" t="str">
            <v>y</v>
          </cell>
          <cell r="WEZ1" t="str">
            <v>y</v>
          </cell>
          <cell r="WFA1" t="str">
            <v>y</v>
          </cell>
          <cell r="WFB1" t="str">
            <v>y</v>
          </cell>
          <cell r="WFC1" t="str">
            <v>y</v>
          </cell>
          <cell r="WFD1" t="str">
            <v>y</v>
          </cell>
          <cell r="WFE1" t="str">
            <v>y</v>
          </cell>
          <cell r="WFF1" t="str">
            <v>y</v>
          </cell>
          <cell r="WFG1" t="str">
            <v>y</v>
          </cell>
          <cell r="WFH1" t="str">
            <v>y</v>
          </cell>
          <cell r="WFI1" t="str">
            <v>y</v>
          </cell>
          <cell r="WFJ1" t="str">
            <v>y</v>
          </cell>
          <cell r="WFK1" t="str">
            <v>y</v>
          </cell>
          <cell r="WFL1" t="str">
            <v>y</v>
          </cell>
          <cell r="WFM1" t="str">
            <v>y</v>
          </cell>
          <cell r="WFN1" t="str">
            <v>y</v>
          </cell>
          <cell r="WFO1" t="str">
            <v>y</v>
          </cell>
          <cell r="WFP1" t="str">
            <v>y</v>
          </cell>
          <cell r="WFQ1" t="str">
            <v>y</v>
          </cell>
          <cell r="WFR1" t="str">
            <v>y</v>
          </cell>
          <cell r="WFS1" t="str">
            <v>y</v>
          </cell>
          <cell r="WFT1" t="str">
            <v>y</v>
          </cell>
          <cell r="WFU1" t="str">
            <v>y</v>
          </cell>
          <cell r="WFV1" t="str">
            <v>y</v>
          </cell>
          <cell r="WFW1" t="str">
            <v>y</v>
          </cell>
          <cell r="WFX1" t="str">
            <v>y</v>
          </cell>
          <cell r="WFY1" t="str">
            <v>y</v>
          </cell>
          <cell r="WFZ1" t="str">
            <v>y</v>
          </cell>
          <cell r="WGA1" t="str">
            <v>y</v>
          </cell>
          <cell r="WGB1" t="str">
            <v>y</v>
          </cell>
          <cell r="WGC1" t="str">
            <v>y</v>
          </cell>
          <cell r="WGD1" t="str">
            <v>y</v>
          </cell>
          <cell r="WGE1" t="str">
            <v>y</v>
          </cell>
          <cell r="WGF1" t="str">
            <v>y</v>
          </cell>
          <cell r="WGG1" t="str">
            <v>y</v>
          </cell>
          <cell r="WGH1" t="str">
            <v>y</v>
          </cell>
          <cell r="WGI1" t="str">
            <v>y</v>
          </cell>
          <cell r="WGJ1" t="str">
            <v>y</v>
          </cell>
          <cell r="WGK1" t="str">
            <v>y</v>
          </cell>
          <cell r="WGL1" t="str">
            <v>y</v>
          </cell>
          <cell r="WGM1" t="str">
            <v>y</v>
          </cell>
          <cell r="WGN1" t="str">
            <v>y</v>
          </cell>
          <cell r="WGO1" t="str">
            <v>y</v>
          </cell>
          <cell r="WGP1" t="str">
            <v>y</v>
          </cell>
          <cell r="WGQ1" t="str">
            <v>y</v>
          </cell>
          <cell r="WGR1" t="str">
            <v>y</v>
          </cell>
          <cell r="WGS1" t="str">
            <v>y</v>
          </cell>
          <cell r="WGT1" t="str">
            <v>y</v>
          </cell>
          <cell r="WGU1" t="str">
            <v>y</v>
          </cell>
          <cell r="WGV1" t="str">
            <v>y</v>
          </cell>
          <cell r="WGW1" t="str">
            <v>y</v>
          </cell>
          <cell r="WGX1" t="str">
            <v>y</v>
          </cell>
          <cell r="WGY1" t="str">
            <v>y</v>
          </cell>
          <cell r="WGZ1" t="str">
            <v>y</v>
          </cell>
          <cell r="WHA1" t="str">
            <v>y</v>
          </cell>
          <cell r="WHB1" t="str">
            <v>y</v>
          </cell>
          <cell r="WHC1" t="str">
            <v>y</v>
          </cell>
          <cell r="WHD1" t="str">
            <v>y</v>
          </cell>
          <cell r="WHE1" t="str">
            <v>y</v>
          </cell>
          <cell r="WHF1" t="str">
            <v>y</v>
          </cell>
          <cell r="WHG1" t="str">
            <v>y</v>
          </cell>
          <cell r="WHH1" t="str">
            <v>y</v>
          </cell>
          <cell r="WHI1" t="str">
            <v>y</v>
          </cell>
          <cell r="WHJ1" t="str">
            <v>y</v>
          </cell>
          <cell r="WHK1" t="str">
            <v>y</v>
          </cell>
          <cell r="WHL1" t="str">
            <v>y</v>
          </cell>
          <cell r="WHM1" t="str">
            <v>y</v>
          </cell>
          <cell r="WHN1" t="str">
            <v>y</v>
          </cell>
          <cell r="WHO1" t="str">
            <v>y</v>
          </cell>
          <cell r="WHP1" t="str">
            <v>y</v>
          </cell>
          <cell r="WHQ1" t="str">
            <v>y</v>
          </cell>
          <cell r="WHR1" t="str">
            <v>y</v>
          </cell>
          <cell r="WHS1" t="str">
            <v>y</v>
          </cell>
          <cell r="WHT1" t="str">
            <v>y</v>
          </cell>
          <cell r="WHU1" t="str">
            <v>y</v>
          </cell>
          <cell r="WHV1" t="str">
            <v>y</v>
          </cell>
          <cell r="WHW1" t="str">
            <v>y</v>
          </cell>
          <cell r="WHX1" t="str">
            <v>y</v>
          </cell>
          <cell r="WHY1" t="str">
            <v>y</v>
          </cell>
          <cell r="WHZ1" t="str">
            <v>y</v>
          </cell>
          <cell r="WIA1" t="str">
            <v>y</v>
          </cell>
          <cell r="WIB1" t="str">
            <v>y</v>
          </cell>
          <cell r="WIC1" t="str">
            <v>y</v>
          </cell>
          <cell r="WID1" t="str">
            <v>y</v>
          </cell>
          <cell r="WIE1" t="str">
            <v>y</v>
          </cell>
          <cell r="WIF1" t="str">
            <v>y</v>
          </cell>
          <cell r="WIG1" t="str">
            <v>y</v>
          </cell>
          <cell r="WIH1" t="str">
            <v>y</v>
          </cell>
          <cell r="WII1" t="str">
            <v>y</v>
          </cell>
          <cell r="WIJ1" t="str">
            <v>y</v>
          </cell>
          <cell r="WIK1" t="str">
            <v>y</v>
          </cell>
          <cell r="WIL1" t="str">
            <v>y</v>
          </cell>
          <cell r="WIM1" t="str">
            <v>y</v>
          </cell>
          <cell r="WIN1" t="str">
            <v>y</v>
          </cell>
          <cell r="WIO1" t="str">
            <v>y</v>
          </cell>
          <cell r="WIP1" t="str">
            <v>y</v>
          </cell>
          <cell r="WIQ1" t="str">
            <v>y</v>
          </cell>
          <cell r="WIR1" t="str">
            <v>y</v>
          </cell>
          <cell r="WIS1" t="str">
            <v>y</v>
          </cell>
          <cell r="WIT1" t="str">
            <v>y</v>
          </cell>
          <cell r="WIU1" t="str">
            <v>y</v>
          </cell>
          <cell r="WIV1" t="str">
            <v>y</v>
          </cell>
          <cell r="WIW1" t="str">
            <v>y</v>
          </cell>
          <cell r="WIX1" t="str">
            <v>y</v>
          </cell>
          <cell r="WIY1" t="str">
            <v>y</v>
          </cell>
          <cell r="WIZ1" t="str">
            <v>y</v>
          </cell>
          <cell r="WJA1" t="str">
            <v>y</v>
          </cell>
          <cell r="WJB1" t="str">
            <v>y</v>
          </cell>
          <cell r="WJC1" t="str">
            <v>y</v>
          </cell>
          <cell r="WJD1" t="str">
            <v>y</v>
          </cell>
          <cell r="WJE1" t="str">
            <v>y</v>
          </cell>
          <cell r="WJF1" t="str">
            <v>y</v>
          </cell>
          <cell r="WJG1" t="str">
            <v>y</v>
          </cell>
          <cell r="WJH1" t="str">
            <v>y</v>
          </cell>
          <cell r="WJI1" t="str">
            <v>y</v>
          </cell>
          <cell r="WJJ1" t="str">
            <v>y</v>
          </cell>
          <cell r="WJK1" t="str">
            <v>y</v>
          </cell>
          <cell r="WJL1" t="str">
            <v>y</v>
          </cell>
          <cell r="WJM1" t="str">
            <v>y</v>
          </cell>
          <cell r="WJN1" t="str">
            <v>y</v>
          </cell>
          <cell r="WJO1" t="str">
            <v>y</v>
          </cell>
          <cell r="WJP1" t="str">
            <v>y</v>
          </cell>
          <cell r="WJQ1" t="str">
            <v>y</v>
          </cell>
          <cell r="WJR1" t="str">
            <v>y</v>
          </cell>
          <cell r="WJS1" t="str">
            <v>y</v>
          </cell>
          <cell r="WJT1" t="str">
            <v>y</v>
          </cell>
          <cell r="WJU1" t="str">
            <v>y</v>
          </cell>
          <cell r="WJV1" t="str">
            <v>y</v>
          </cell>
          <cell r="WJW1" t="str">
            <v>y</v>
          </cell>
          <cell r="WJX1" t="str">
            <v>y</v>
          </cell>
          <cell r="WJY1" t="str">
            <v>y</v>
          </cell>
          <cell r="WJZ1" t="str">
            <v>y</v>
          </cell>
          <cell r="WKA1" t="str">
            <v>y</v>
          </cell>
          <cell r="WKB1" t="str">
            <v>y</v>
          </cell>
          <cell r="WKC1" t="str">
            <v>y</v>
          </cell>
          <cell r="WKD1" t="str">
            <v>y</v>
          </cell>
          <cell r="WKE1" t="str">
            <v>y</v>
          </cell>
          <cell r="WKF1" t="str">
            <v>y</v>
          </cell>
          <cell r="WKG1" t="str">
            <v>y</v>
          </cell>
          <cell r="WKH1" t="str">
            <v>y</v>
          </cell>
          <cell r="WKI1" t="str">
            <v>y</v>
          </cell>
          <cell r="WKJ1" t="str">
            <v>y</v>
          </cell>
          <cell r="WKK1" t="str">
            <v>y</v>
          </cell>
          <cell r="WKL1" t="str">
            <v>y</v>
          </cell>
          <cell r="WKM1" t="str">
            <v>y</v>
          </cell>
          <cell r="WKN1" t="str">
            <v>y</v>
          </cell>
          <cell r="WKO1" t="str">
            <v>y</v>
          </cell>
          <cell r="WKP1" t="str">
            <v>y</v>
          </cell>
          <cell r="WKQ1" t="str">
            <v>y</v>
          </cell>
          <cell r="WKR1" t="str">
            <v>y</v>
          </cell>
          <cell r="WKS1" t="str">
            <v>y</v>
          </cell>
          <cell r="WKT1" t="str">
            <v>y</v>
          </cell>
          <cell r="WKU1" t="str">
            <v>y</v>
          </cell>
          <cell r="WKV1" t="str">
            <v>y</v>
          </cell>
          <cell r="WKW1" t="str">
            <v>y</v>
          </cell>
          <cell r="WKX1" t="str">
            <v>y</v>
          </cell>
          <cell r="WKY1" t="str">
            <v>y</v>
          </cell>
          <cell r="WKZ1" t="str">
            <v>y</v>
          </cell>
          <cell r="WLA1" t="str">
            <v>y</v>
          </cell>
          <cell r="WLB1" t="str">
            <v>y</v>
          </cell>
          <cell r="WLC1" t="str">
            <v>y</v>
          </cell>
          <cell r="WLD1" t="str">
            <v>y</v>
          </cell>
          <cell r="WLE1" t="str">
            <v>y</v>
          </cell>
          <cell r="WLF1" t="str">
            <v>y</v>
          </cell>
          <cell r="WLG1" t="str">
            <v>y</v>
          </cell>
          <cell r="WLH1" t="str">
            <v>y</v>
          </cell>
          <cell r="WLI1" t="str">
            <v>y</v>
          </cell>
          <cell r="WLJ1" t="str">
            <v>y</v>
          </cell>
          <cell r="WLK1" t="str">
            <v>y</v>
          </cell>
          <cell r="WLL1" t="str">
            <v>y</v>
          </cell>
          <cell r="WLM1" t="str">
            <v>y</v>
          </cell>
          <cell r="WLN1" t="str">
            <v>y</v>
          </cell>
          <cell r="WLO1" t="str">
            <v>y</v>
          </cell>
          <cell r="WLP1" t="str">
            <v>y</v>
          </cell>
          <cell r="WLQ1" t="str">
            <v>y</v>
          </cell>
          <cell r="WLR1" t="str">
            <v>y</v>
          </cell>
          <cell r="WLS1" t="str">
            <v>y</v>
          </cell>
          <cell r="WLT1" t="str">
            <v>y</v>
          </cell>
          <cell r="WLU1" t="str">
            <v>y</v>
          </cell>
          <cell r="WLV1" t="str">
            <v>y</v>
          </cell>
          <cell r="WLW1" t="str">
            <v>y</v>
          </cell>
          <cell r="WLX1" t="str">
            <v>y</v>
          </cell>
          <cell r="WLY1" t="str">
            <v>y</v>
          </cell>
          <cell r="WLZ1" t="str">
            <v>y</v>
          </cell>
          <cell r="WMA1" t="str">
            <v>y</v>
          </cell>
          <cell r="WMB1" t="str">
            <v>y</v>
          </cell>
          <cell r="WMC1" t="str">
            <v>y</v>
          </cell>
          <cell r="WMD1" t="str">
            <v>y</v>
          </cell>
          <cell r="WME1" t="str">
            <v>y</v>
          </cell>
          <cell r="WMF1" t="str">
            <v>y</v>
          </cell>
          <cell r="WMG1" t="str">
            <v>y</v>
          </cell>
          <cell r="WMH1" t="str">
            <v>y</v>
          </cell>
          <cell r="WMI1" t="str">
            <v>y</v>
          </cell>
          <cell r="WMJ1" t="str">
            <v>y</v>
          </cell>
          <cell r="WMK1" t="str">
            <v>y</v>
          </cell>
          <cell r="WML1" t="str">
            <v>y</v>
          </cell>
          <cell r="WMM1" t="str">
            <v>y</v>
          </cell>
          <cell r="WMN1" t="str">
            <v>y</v>
          </cell>
          <cell r="WMO1" t="str">
            <v>y</v>
          </cell>
          <cell r="WMP1" t="str">
            <v>y</v>
          </cell>
          <cell r="WMQ1" t="str">
            <v>y</v>
          </cell>
          <cell r="WMR1" t="str">
            <v>y</v>
          </cell>
          <cell r="WMS1" t="str">
            <v>y</v>
          </cell>
          <cell r="WMT1" t="str">
            <v>y</v>
          </cell>
          <cell r="WMU1" t="str">
            <v>y</v>
          </cell>
          <cell r="WMV1" t="str">
            <v>y</v>
          </cell>
          <cell r="WMW1" t="str">
            <v>y</v>
          </cell>
          <cell r="WMX1" t="str">
            <v>y</v>
          </cell>
          <cell r="WMY1" t="str">
            <v>y</v>
          </cell>
          <cell r="WMZ1" t="str">
            <v>y</v>
          </cell>
          <cell r="WNA1" t="str">
            <v>y</v>
          </cell>
          <cell r="WNB1" t="str">
            <v>y</v>
          </cell>
          <cell r="WNC1" t="str">
            <v>y</v>
          </cell>
          <cell r="WND1" t="str">
            <v>y</v>
          </cell>
          <cell r="WNE1" t="str">
            <v>y</v>
          </cell>
          <cell r="WNF1" t="str">
            <v>y</v>
          </cell>
          <cell r="WNG1" t="str">
            <v>y</v>
          </cell>
          <cell r="WNH1" t="str">
            <v>y</v>
          </cell>
          <cell r="WNI1" t="str">
            <v>y</v>
          </cell>
          <cell r="WNJ1" t="str">
            <v>y</v>
          </cell>
          <cell r="WNK1" t="str">
            <v>y</v>
          </cell>
          <cell r="WNL1" t="str">
            <v>y</v>
          </cell>
          <cell r="WNM1" t="str">
            <v>y</v>
          </cell>
          <cell r="WNN1" t="str">
            <v>y</v>
          </cell>
          <cell r="WNO1" t="str">
            <v>y</v>
          </cell>
          <cell r="WNP1" t="str">
            <v>y</v>
          </cell>
          <cell r="WNQ1" t="str">
            <v>y</v>
          </cell>
          <cell r="WNR1" t="str">
            <v>y</v>
          </cell>
          <cell r="WNS1" t="str">
            <v>y</v>
          </cell>
          <cell r="WNT1" t="str">
            <v>y</v>
          </cell>
          <cell r="WNU1" t="str">
            <v>y</v>
          </cell>
          <cell r="WNV1" t="str">
            <v>y</v>
          </cell>
          <cell r="WNW1" t="str">
            <v>y</v>
          </cell>
          <cell r="WNX1" t="str">
            <v>y</v>
          </cell>
          <cell r="WNY1" t="str">
            <v>y</v>
          </cell>
          <cell r="WNZ1" t="str">
            <v>y</v>
          </cell>
          <cell r="WOA1" t="str">
            <v>y</v>
          </cell>
          <cell r="WOB1" t="str">
            <v>y</v>
          </cell>
          <cell r="WOC1" t="str">
            <v>y</v>
          </cell>
          <cell r="WOD1" t="str">
            <v>y</v>
          </cell>
          <cell r="WOE1" t="str">
            <v>y</v>
          </cell>
          <cell r="WOF1" t="str">
            <v>y</v>
          </cell>
          <cell r="WOG1" t="str">
            <v>y</v>
          </cell>
          <cell r="WOH1" t="str">
            <v>y</v>
          </cell>
          <cell r="WOI1" t="str">
            <v>y</v>
          </cell>
          <cell r="WOJ1" t="str">
            <v>y</v>
          </cell>
          <cell r="WOK1" t="str">
            <v>y</v>
          </cell>
          <cell r="WOL1" t="str">
            <v>y</v>
          </cell>
          <cell r="WOM1" t="str">
            <v>y</v>
          </cell>
          <cell r="WON1" t="str">
            <v>y</v>
          </cell>
          <cell r="WOO1" t="str">
            <v>y</v>
          </cell>
          <cell r="WOP1" t="str">
            <v>y</v>
          </cell>
          <cell r="WOQ1" t="str">
            <v>y</v>
          </cell>
          <cell r="WOR1" t="str">
            <v>y</v>
          </cell>
          <cell r="WOS1" t="str">
            <v>y</v>
          </cell>
          <cell r="WOT1" t="str">
            <v>y</v>
          </cell>
          <cell r="WOU1" t="str">
            <v>y</v>
          </cell>
          <cell r="WOV1" t="str">
            <v>y</v>
          </cell>
          <cell r="WOW1" t="str">
            <v>y</v>
          </cell>
          <cell r="WOX1" t="str">
            <v>y</v>
          </cell>
          <cell r="WOY1" t="str">
            <v>y</v>
          </cell>
          <cell r="WOZ1" t="str">
            <v>y</v>
          </cell>
          <cell r="WPA1" t="str">
            <v>y</v>
          </cell>
          <cell r="WPB1" t="str">
            <v>y</v>
          </cell>
          <cell r="WPC1" t="str">
            <v>y</v>
          </cell>
          <cell r="WPD1" t="str">
            <v>y</v>
          </cell>
          <cell r="WPE1" t="str">
            <v>y</v>
          </cell>
          <cell r="WPF1" t="str">
            <v>y</v>
          </cell>
          <cell r="WPG1" t="str">
            <v>y</v>
          </cell>
          <cell r="WPH1" t="str">
            <v>y</v>
          </cell>
          <cell r="WPI1" t="str">
            <v>y</v>
          </cell>
          <cell r="WPJ1" t="str">
            <v>y</v>
          </cell>
          <cell r="WPK1" t="str">
            <v>y</v>
          </cell>
          <cell r="WPL1" t="str">
            <v>y</v>
          </cell>
          <cell r="WPM1" t="str">
            <v>y</v>
          </cell>
          <cell r="WPN1" t="str">
            <v>y</v>
          </cell>
          <cell r="WPO1" t="str">
            <v>y</v>
          </cell>
          <cell r="WPP1" t="str">
            <v>y</v>
          </cell>
          <cell r="WPQ1" t="str">
            <v>y</v>
          </cell>
          <cell r="WPR1" t="str">
            <v>y</v>
          </cell>
          <cell r="WPS1" t="str">
            <v>y</v>
          </cell>
          <cell r="WPT1" t="str">
            <v>y</v>
          </cell>
          <cell r="WPU1" t="str">
            <v>y</v>
          </cell>
          <cell r="WPV1" t="str">
            <v>y</v>
          </cell>
          <cell r="WPW1" t="str">
            <v>y</v>
          </cell>
          <cell r="WPX1" t="str">
            <v>y</v>
          </cell>
          <cell r="WPY1" t="str">
            <v>y</v>
          </cell>
          <cell r="WPZ1" t="str">
            <v>y</v>
          </cell>
          <cell r="WQA1" t="str">
            <v>y</v>
          </cell>
          <cell r="WQB1" t="str">
            <v>y</v>
          </cell>
          <cell r="WQC1" t="str">
            <v>y</v>
          </cell>
          <cell r="WQD1" t="str">
            <v>y</v>
          </cell>
          <cell r="WQE1" t="str">
            <v>y</v>
          </cell>
          <cell r="WQF1" t="str">
            <v>y</v>
          </cell>
          <cell r="WQG1" t="str">
            <v>y</v>
          </cell>
          <cell r="WQH1" t="str">
            <v>y</v>
          </cell>
          <cell r="WQI1" t="str">
            <v>y</v>
          </cell>
          <cell r="WQJ1" t="str">
            <v>y</v>
          </cell>
          <cell r="WQK1" t="str">
            <v>y</v>
          </cell>
          <cell r="WQL1" t="str">
            <v>y</v>
          </cell>
          <cell r="WQM1" t="str">
            <v>y</v>
          </cell>
          <cell r="WQN1" t="str">
            <v>y</v>
          </cell>
          <cell r="WQO1" t="str">
            <v>y</v>
          </cell>
          <cell r="WQP1" t="str">
            <v>y</v>
          </cell>
          <cell r="WQQ1" t="str">
            <v>y</v>
          </cell>
          <cell r="WQR1" t="str">
            <v>y</v>
          </cell>
          <cell r="WQS1" t="str">
            <v>y</v>
          </cell>
          <cell r="WQT1" t="str">
            <v>y</v>
          </cell>
          <cell r="WQU1" t="str">
            <v>y</v>
          </cell>
          <cell r="WQV1" t="str">
            <v>y</v>
          </cell>
          <cell r="WQW1" t="str">
            <v>y</v>
          </cell>
          <cell r="WQX1" t="str">
            <v>y</v>
          </cell>
          <cell r="WQY1" t="str">
            <v>y</v>
          </cell>
          <cell r="WQZ1" t="str">
            <v>y</v>
          </cell>
          <cell r="WRA1" t="str">
            <v>y</v>
          </cell>
          <cell r="WRB1" t="str">
            <v>y</v>
          </cell>
          <cell r="WRC1" t="str">
            <v>y</v>
          </cell>
          <cell r="WRD1" t="str">
            <v>y</v>
          </cell>
          <cell r="WRE1" t="str">
            <v>y</v>
          </cell>
          <cell r="WRF1" t="str">
            <v>y</v>
          </cell>
          <cell r="WRG1" t="str">
            <v>y</v>
          </cell>
          <cell r="WRH1" t="str">
            <v>y</v>
          </cell>
          <cell r="WRI1" t="str">
            <v>y</v>
          </cell>
          <cell r="WRJ1" t="str">
            <v>y</v>
          </cell>
          <cell r="WRK1" t="str">
            <v>y</v>
          </cell>
          <cell r="WRL1" t="str">
            <v>y</v>
          </cell>
          <cell r="WRM1" t="str">
            <v>y</v>
          </cell>
          <cell r="WRN1" t="str">
            <v>y</v>
          </cell>
          <cell r="WRO1" t="str">
            <v>y</v>
          </cell>
          <cell r="WRP1" t="str">
            <v>y</v>
          </cell>
          <cell r="WRQ1" t="str">
            <v>y</v>
          </cell>
          <cell r="WRR1" t="str">
            <v>y</v>
          </cell>
          <cell r="WRS1" t="str">
            <v>y</v>
          </cell>
          <cell r="WRT1" t="str">
            <v>y</v>
          </cell>
          <cell r="WRU1" t="str">
            <v>y</v>
          </cell>
          <cell r="WRV1" t="str">
            <v>y</v>
          </cell>
          <cell r="WRW1" t="str">
            <v>y</v>
          </cell>
          <cell r="WRX1" t="str">
            <v>y</v>
          </cell>
          <cell r="WRY1" t="str">
            <v>y</v>
          </cell>
          <cell r="WRZ1" t="str">
            <v>y</v>
          </cell>
          <cell r="WSA1" t="str">
            <v>y</v>
          </cell>
          <cell r="WSB1" t="str">
            <v>y</v>
          </cell>
          <cell r="WSC1" t="str">
            <v>y</v>
          </cell>
          <cell r="WSD1" t="str">
            <v>y</v>
          </cell>
          <cell r="WSE1" t="str">
            <v>y</v>
          </cell>
          <cell r="WSF1" t="str">
            <v>y</v>
          </cell>
          <cell r="WSG1" t="str">
            <v>y</v>
          </cell>
          <cell r="WSH1" t="str">
            <v>y</v>
          </cell>
          <cell r="WSI1" t="str">
            <v>y</v>
          </cell>
          <cell r="WSJ1" t="str">
            <v>y</v>
          </cell>
          <cell r="WSK1" t="str">
            <v>y</v>
          </cell>
          <cell r="WSL1" t="str">
            <v>y</v>
          </cell>
          <cell r="WSM1" t="str">
            <v>y</v>
          </cell>
          <cell r="WSN1" t="str">
            <v>y</v>
          </cell>
          <cell r="WSO1" t="str">
            <v>y</v>
          </cell>
          <cell r="WSP1" t="str">
            <v>y</v>
          </cell>
          <cell r="WSQ1" t="str">
            <v>y</v>
          </cell>
          <cell r="WSR1" t="str">
            <v>y</v>
          </cell>
          <cell r="WSS1" t="str">
            <v>y</v>
          </cell>
          <cell r="WST1" t="str">
            <v>y</v>
          </cell>
          <cell r="WSU1" t="str">
            <v>y</v>
          </cell>
          <cell r="WSV1" t="str">
            <v>y</v>
          </cell>
          <cell r="WSW1" t="str">
            <v>y</v>
          </cell>
          <cell r="WSX1" t="str">
            <v>y</v>
          </cell>
          <cell r="WSY1" t="str">
            <v>y</v>
          </cell>
          <cell r="WSZ1" t="str">
            <v>y</v>
          </cell>
          <cell r="WTA1" t="str">
            <v>y</v>
          </cell>
          <cell r="WTB1" t="str">
            <v>y</v>
          </cell>
          <cell r="WTC1" t="str">
            <v>y</v>
          </cell>
          <cell r="WTD1" t="str">
            <v>y</v>
          </cell>
          <cell r="WTE1" t="str">
            <v>y</v>
          </cell>
          <cell r="WTF1" t="str">
            <v>y</v>
          </cell>
          <cell r="WTG1" t="str">
            <v>y</v>
          </cell>
          <cell r="WTH1" t="str">
            <v>y</v>
          </cell>
          <cell r="WTI1" t="str">
            <v>y</v>
          </cell>
          <cell r="WTJ1" t="str">
            <v>y</v>
          </cell>
          <cell r="WTK1" t="str">
            <v>y</v>
          </cell>
          <cell r="WTL1" t="str">
            <v>y</v>
          </cell>
          <cell r="WTM1" t="str">
            <v>y</v>
          </cell>
          <cell r="WTN1" t="str">
            <v>y</v>
          </cell>
          <cell r="WTO1" t="str">
            <v>y</v>
          </cell>
          <cell r="WTP1" t="str">
            <v>y</v>
          </cell>
          <cell r="WTQ1" t="str">
            <v>y</v>
          </cell>
          <cell r="WTR1" t="str">
            <v>y</v>
          </cell>
          <cell r="WTS1" t="str">
            <v>y</v>
          </cell>
          <cell r="WTT1" t="str">
            <v>y</v>
          </cell>
          <cell r="WTU1" t="str">
            <v>y</v>
          </cell>
          <cell r="WTV1" t="str">
            <v>y</v>
          </cell>
          <cell r="WTW1" t="str">
            <v>y</v>
          </cell>
          <cell r="WTX1" t="str">
            <v>y</v>
          </cell>
          <cell r="WTY1" t="str">
            <v>y</v>
          </cell>
          <cell r="WTZ1" t="str">
            <v>y</v>
          </cell>
          <cell r="WUA1" t="str">
            <v>y</v>
          </cell>
          <cell r="WUB1" t="str">
            <v>y</v>
          </cell>
          <cell r="WUC1" t="str">
            <v>y</v>
          </cell>
          <cell r="WUD1" t="str">
            <v>y</v>
          </cell>
          <cell r="WUE1" t="str">
            <v>y</v>
          </cell>
          <cell r="WUF1" t="str">
            <v>y</v>
          </cell>
          <cell r="WUG1" t="str">
            <v>y</v>
          </cell>
          <cell r="WUH1" t="str">
            <v>y</v>
          </cell>
          <cell r="WUI1" t="str">
            <v>y</v>
          </cell>
          <cell r="WUJ1" t="str">
            <v>y</v>
          </cell>
          <cell r="WUK1" t="str">
            <v>y</v>
          </cell>
          <cell r="WUL1" t="str">
            <v>y</v>
          </cell>
          <cell r="WUM1" t="str">
            <v>y</v>
          </cell>
          <cell r="WUN1" t="str">
            <v>y</v>
          </cell>
          <cell r="WUO1" t="str">
            <v>y</v>
          </cell>
          <cell r="WUP1" t="str">
            <v>y</v>
          </cell>
          <cell r="WUQ1" t="str">
            <v>y</v>
          </cell>
          <cell r="WUR1" t="str">
            <v>y</v>
          </cell>
          <cell r="WUS1" t="str">
            <v>y</v>
          </cell>
          <cell r="WUT1" t="str">
            <v>y</v>
          </cell>
          <cell r="WUU1" t="str">
            <v>y</v>
          </cell>
          <cell r="WUV1" t="str">
            <v>y</v>
          </cell>
          <cell r="WUW1" t="str">
            <v>y</v>
          </cell>
          <cell r="WUX1" t="str">
            <v>y</v>
          </cell>
          <cell r="WUY1" t="str">
            <v>y</v>
          </cell>
          <cell r="WUZ1" t="str">
            <v>y</v>
          </cell>
          <cell r="WVA1" t="str">
            <v>y</v>
          </cell>
          <cell r="WVB1" t="str">
            <v>y</v>
          </cell>
          <cell r="WVC1" t="str">
            <v>y</v>
          </cell>
          <cell r="WVD1" t="str">
            <v>y</v>
          </cell>
          <cell r="WVE1" t="str">
            <v>y</v>
          </cell>
          <cell r="WVF1" t="str">
            <v>y</v>
          </cell>
          <cell r="WVG1" t="str">
            <v>y</v>
          </cell>
          <cell r="WVH1" t="str">
            <v>y</v>
          </cell>
          <cell r="WVI1" t="str">
            <v>y</v>
          </cell>
          <cell r="WVJ1" t="str">
            <v>y</v>
          </cell>
          <cell r="WVK1" t="str">
            <v>y</v>
          </cell>
          <cell r="WVL1" t="str">
            <v>y</v>
          </cell>
          <cell r="WVM1" t="str">
            <v>y</v>
          </cell>
          <cell r="WVN1" t="str">
            <v>y</v>
          </cell>
          <cell r="WVO1" t="str">
            <v>y</v>
          </cell>
          <cell r="WVP1" t="str">
            <v>y</v>
          </cell>
          <cell r="WVQ1" t="str">
            <v>y</v>
          </cell>
          <cell r="WVR1" t="str">
            <v>y</v>
          </cell>
          <cell r="WVS1" t="str">
            <v>y</v>
          </cell>
          <cell r="WVT1" t="str">
            <v>y</v>
          </cell>
          <cell r="WVU1" t="str">
            <v>y</v>
          </cell>
          <cell r="WVV1" t="str">
            <v>y</v>
          </cell>
          <cell r="WVW1" t="str">
            <v>y</v>
          </cell>
          <cell r="WVX1" t="str">
            <v>y</v>
          </cell>
          <cell r="WVY1" t="str">
            <v>y</v>
          </cell>
          <cell r="WVZ1" t="str">
            <v>y</v>
          </cell>
          <cell r="WWA1" t="str">
            <v>y</v>
          </cell>
          <cell r="WWB1" t="str">
            <v>y</v>
          </cell>
          <cell r="WWC1" t="str">
            <v>y</v>
          </cell>
          <cell r="WWD1" t="str">
            <v>y</v>
          </cell>
          <cell r="WWE1" t="str">
            <v>y</v>
          </cell>
          <cell r="WWF1" t="str">
            <v>y</v>
          </cell>
          <cell r="WWG1" t="str">
            <v>y</v>
          </cell>
          <cell r="WWH1" t="str">
            <v>y</v>
          </cell>
          <cell r="WWI1" t="str">
            <v>y</v>
          </cell>
          <cell r="WWJ1" t="str">
            <v>y</v>
          </cell>
          <cell r="WWK1" t="str">
            <v>y</v>
          </cell>
          <cell r="WWL1" t="str">
            <v>y</v>
          </cell>
          <cell r="WWM1" t="str">
            <v>y</v>
          </cell>
          <cell r="WWN1" t="str">
            <v>y</v>
          </cell>
          <cell r="WWO1" t="str">
            <v>y</v>
          </cell>
          <cell r="WWP1" t="str">
            <v>y</v>
          </cell>
          <cell r="WWQ1" t="str">
            <v>y</v>
          </cell>
          <cell r="WWR1" t="str">
            <v>y</v>
          </cell>
          <cell r="WWS1" t="str">
            <v>y</v>
          </cell>
          <cell r="WWT1" t="str">
            <v>y</v>
          </cell>
          <cell r="WWU1" t="str">
            <v>y</v>
          </cell>
          <cell r="WWV1" t="str">
            <v>y</v>
          </cell>
          <cell r="WWW1" t="str">
            <v>y</v>
          </cell>
          <cell r="WWX1" t="str">
            <v>y</v>
          </cell>
          <cell r="WWY1" t="str">
            <v>y</v>
          </cell>
          <cell r="WWZ1" t="str">
            <v>y</v>
          </cell>
          <cell r="WXA1" t="str">
            <v>y</v>
          </cell>
          <cell r="WXB1" t="str">
            <v>y</v>
          </cell>
          <cell r="WXC1" t="str">
            <v>y</v>
          </cell>
          <cell r="WXD1" t="str">
            <v>y</v>
          </cell>
          <cell r="WXE1" t="str">
            <v>y</v>
          </cell>
          <cell r="WXF1" t="str">
            <v>y</v>
          </cell>
          <cell r="WXG1" t="str">
            <v>y</v>
          </cell>
          <cell r="WXH1" t="str">
            <v>y</v>
          </cell>
          <cell r="WXI1" t="str">
            <v>y</v>
          </cell>
          <cell r="WXJ1" t="str">
            <v>y</v>
          </cell>
          <cell r="WXK1" t="str">
            <v>y</v>
          </cell>
          <cell r="WXL1" t="str">
            <v>y</v>
          </cell>
          <cell r="WXM1" t="str">
            <v>y</v>
          </cell>
          <cell r="WXN1" t="str">
            <v>y</v>
          </cell>
          <cell r="WXO1" t="str">
            <v>y</v>
          </cell>
          <cell r="WXP1" t="str">
            <v>y</v>
          </cell>
          <cell r="WXQ1" t="str">
            <v>y</v>
          </cell>
          <cell r="WXR1" t="str">
            <v>y</v>
          </cell>
          <cell r="WXS1" t="str">
            <v>y</v>
          </cell>
          <cell r="WXT1" t="str">
            <v>y</v>
          </cell>
          <cell r="WXU1" t="str">
            <v>y</v>
          </cell>
          <cell r="WXV1" t="str">
            <v>y</v>
          </cell>
          <cell r="WXW1" t="str">
            <v>y</v>
          </cell>
          <cell r="WXX1" t="str">
            <v>y</v>
          </cell>
          <cell r="WXY1" t="str">
            <v>y</v>
          </cell>
          <cell r="WXZ1" t="str">
            <v>y</v>
          </cell>
          <cell r="WYA1" t="str">
            <v>y</v>
          </cell>
          <cell r="WYB1" t="str">
            <v>y</v>
          </cell>
          <cell r="WYC1" t="str">
            <v>y</v>
          </cell>
          <cell r="WYD1" t="str">
            <v>y</v>
          </cell>
          <cell r="WYE1" t="str">
            <v>y</v>
          </cell>
          <cell r="WYF1" t="str">
            <v>y</v>
          </cell>
          <cell r="WYG1" t="str">
            <v>y</v>
          </cell>
          <cell r="WYH1" t="str">
            <v>y</v>
          </cell>
          <cell r="WYI1" t="str">
            <v>y</v>
          </cell>
          <cell r="WYJ1" t="str">
            <v>y</v>
          </cell>
          <cell r="WYK1" t="str">
            <v>y</v>
          </cell>
          <cell r="WYL1" t="str">
            <v>y</v>
          </cell>
          <cell r="WYM1" t="str">
            <v>y</v>
          </cell>
          <cell r="WYN1" t="str">
            <v>y</v>
          </cell>
          <cell r="WYO1" t="str">
            <v>y</v>
          </cell>
          <cell r="WYP1" t="str">
            <v>y</v>
          </cell>
          <cell r="WYQ1" t="str">
            <v>y</v>
          </cell>
          <cell r="WYR1" t="str">
            <v>y</v>
          </cell>
          <cell r="WYS1" t="str">
            <v>y</v>
          </cell>
          <cell r="WYT1" t="str">
            <v>y</v>
          </cell>
          <cell r="WYU1" t="str">
            <v>y</v>
          </cell>
          <cell r="WYV1" t="str">
            <v>y</v>
          </cell>
          <cell r="WYW1" t="str">
            <v>y</v>
          </cell>
          <cell r="WYX1" t="str">
            <v>y</v>
          </cell>
          <cell r="WYY1" t="str">
            <v>y</v>
          </cell>
          <cell r="WYZ1" t="str">
            <v>y</v>
          </cell>
          <cell r="WZA1" t="str">
            <v>y</v>
          </cell>
          <cell r="WZB1" t="str">
            <v>y</v>
          </cell>
          <cell r="WZC1" t="str">
            <v>y</v>
          </cell>
          <cell r="WZD1" t="str">
            <v>y</v>
          </cell>
          <cell r="WZE1" t="str">
            <v>y</v>
          </cell>
          <cell r="WZF1" t="str">
            <v>y</v>
          </cell>
          <cell r="WZG1" t="str">
            <v>y</v>
          </cell>
          <cell r="WZH1" t="str">
            <v>y</v>
          </cell>
          <cell r="WZI1" t="str">
            <v>y</v>
          </cell>
          <cell r="WZJ1" t="str">
            <v>y</v>
          </cell>
          <cell r="WZK1" t="str">
            <v>y</v>
          </cell>
          <cell r="WZL1" t="str">
            <v>y</v>
          </cell>
          <cell r="WZM1" t="str">
            <v>y</v>
          </cell>
          <cell r="WZN1" t="str">
            <v>y</v>
          </cell>
          <cell r="WZO1" t="str">
            <v>y</v>
          </cell>
          <cell r="WZP1" t="str">
            <v>y</v>
          </cell>
          <cell r="WZQ1" t="str">
            <v>y</v>
          </cell>
          <cell r="WZR1" t="str">
            <v>y</v>
          </cell>
          <cell r="WZS1" t="str">
            <v>y</v>
          </cell>
          <cell r="WZT1" t="str">
            <v>y</v>
          </cell>
          <cell r="WZU1" t="str">
            <v>y</v>
          </cell>
          <cell r="WZV1" t="str">
            <v>y</v>
          </cell>
          <cell r="WZW1" t="str">
            <v>y</v>
          </cell>
          <cell r="WZX1" t="str">
            <v>y</v>
          </cell>
          <cell r="WZY1" t="str">
            <v>y</v>
          </cell>
          <cell r="WZZ1" t="str">
            <v>y</v>
          </cell>
          <cell r="XAA1" t="str">
            <v>y</v>
          </cell>
          <cell r="XAB1" t="str">
            <v>y</v>
          </cell>
          <cell r="XAC1" t="str">
            <v>y</v>
          </cell>
          <cell r="XAD1" t="str">
            <v>y</v>
          </cell>
          <cell r="XAE1" t="str">
            <v>y</v>
          </cell>
          <cell r="XAF1" t="str">
            <v>y</v>
          </cell>
          <cell r="XAG1" t="str">
            <v>y</v>
          </cell>
          <cell r="XAH1" t="str">
            <v>y</v>
          </cell>
          <cell r="XAI1" t="str">
            <v>y</v>
          </cell>
          <cell r="XAJ1" t="str">
            <v>y</v>
          </cell>
          <cell r="XAK1" t="str">
            <v>y</v>
          </cell>
          <cell r="XAL1" t="str">
            <v>y</v>
          </cell>
          <cell r="XAM1" t="str">
            <v>y</v>
          </cell>
          <cell r="XAN1" t="str">
            <v>y</v>
          </cell>
          <cell r="XAO1" t="str">
            <v>y</v>
          </cell>
          <cell r="XAP1" t="str">
            <v>y</v>
          </cell>
          <cell r="XAQ1" t="str">
            <v>y</v>
          </cell>
          <cell r="XAR1" t="str">
            <v>y</v>
          </cell>
          <cell r="XAS1" t="str">
            <v>y</v>
          </cell>
          <cell r="XAT1" t="str">
            <v>y</v>
          </cell>
          <cell r="XAU1" t="str">
            <v>y</v>
          </cell>
          <cell r="XAV1" t="str">
            <v>y</v>
          </cell>
          <cell r="XAW1" t="str">
            <v>y</v>
          </cell>
          <cell r="XAX1" t="str">
            <v>y</v>
          </cell>
          <cell r="XAY1" t="str">
            <v>y</v>
          </cell>
          <cell r="XAZ1" t="str">
            <v>y</v>
          </cell>
          <cell r="XBA1" t="str">
            <v>y</v>
          </cell>
          <cell r="XBB1" t="str">
            <v>y</v>
          </cell>
          <cell r="XBC1" t="str">
            <v>y</v>
          </cell>
          <cell r="XBD1" t="str">
            <v>y</v>
          </cell>
          <cell r="XBE1" t="str">
            <v>y</v>
          </cell>
          <cell r="XBF1" t="str">
            <v>y</v>
          </cell>
          <cell r="XBG1" t="str">
            <v>y</v>
          </cell>
          <cell r="XBH1" t="str">
            <v>y</v>
          </cell>
          <cell r="XBI1" t="str">
            <v>y</v>
          </cell>
          <cell r="XBJ1" t="str">
            <v>y</v>
          </cell>
          <cell r="XBK1" t="str">
            <v>y</v>
          </cell>
          <cell r="XBL1" t="str">
            <v>y</v>
          </cell>
          <cell r="XBM1" t="str">
            <v>y</v>
          </cell>
          <cell r="XBN1" t="str">
            <v>y</v>
          </cell>
          <cell r="XBO1" t="str">
            <v>y</v>
          </cell>
          <cell r="XBP1" t="str">
            <v>y</v>
          </cell>
          <cell r="XBQ1" t="str">
            <v>y</v>
          </cell>
          <cell r="XBR1" t="str">
            <v>y</v>
          </cell>
          <cell r="XBS1" t="str">
            <v>y</v>
          </cell>
          <cell r="XBT1" t="str">
            <v>y</v>
          </cell>
          <cell r="XBU1" t="str">
            <v>y</v>
          </cell>
          <cell r="XBV1" t="str">
            <v>y</v>
          </cell>
          <cell r="XBW1" t="str">
            <v>y</v>
          </cell>
          <cell r="XBX1" t="str">
            <v>y</v>
          </cell>
          <cell r="XBY1" t="str">
            <v>y</v>
          </cell>
          <cell r="XBZ1" t="str">
            <v>y</v>
          </cell>
          <cell r="XCA1" t="str">
            <v>y</v>
          </cell>
          <cell r="XCB1" t="str">
            <v>y</v>
          </cell>
          <cell r="XCC1" t="str">
            <v>y</v>
          </cell>
          <cell r="XCD1" t="str">
            <v>y</v>
          </cell>
          <cell r="XCE1" t="str">
            <v>y</v>
          </cell>
          <cell r="XCF1" t="str">
            <v>y</v>
          </cell>
          <cell r="XCG1" t="str">
            <v>y</v>
          </cell>
          <cell r="XCH1" t="str">
            <v>y</v>
          </cell>
          <cell r="XCI1" t="str">
            <v>y</v>
          </cell>
          <cell r="XCJ1" t="str">
            <v>y</v>
          </cell>
          <cell r="XCK1" t="str">
            <v>y</v>
          </cell>
          <cell r="XCL1" t="str">
            <v>y</v>
          </cell>
          <cell r="XCM1" t="str">
            <v>y</v>
          </cell>
          <cell r="XCN1" t="str">
            <v>y</v>
          </cell>
          <cell r="XCO1" t="str">
            <v>y</v>
          </cell>
          <cell r="XCP1" t="str">
            <v>y</v>
          </cell>
          <cell r="XCQ1" t="str">
            <v>y</v>
          </cell>
          <cell r="XCR1" t="str">
            <v>y</v>
          </cell>
          <cell r="XCS1" t="str">
            <v>y</v>
          </cell>
          <cell r="XCT1" t="str">
            <v>y</v>
          </cell>
          <cell r="XCU1" t="str">
            <v>y</v>
          </cell>
          <cell r="XCV1" t="str">
            <v>y</v>
          </cell>
          <cell r="XCW1" t="str">
            <v>y</v>
          </cell>
          <cell r="XCX1" t="str">
            <v>y</v>
          </cell>
          <cell r="XCY1" t="str">
            <v>y</v>
          </cell>
          <cell r="XCZ1" t="str">
            <v>y</v>
          </cell>
          <cell r="XDA1" t="str">
            <v>y</v>
          </cell>
          <cell r="XDB1" t="str">
            <v>y</v>
          </cell>
          <cell r="XDC1" t="str">
            <v>y</v>
          </cell>
          <cell r="XDD1" t="str">
            <v>y</v>
          </cell>
          <cell r="XDE1" t="str">
            <v>y</v>
          </cell>
          <cell r="XDF1" t="str">
            <v>y</v>
          </cell>
          <cell r="XDG1" t="str">
            <v>y</v>
          </cell>
          <cell r="XDH1" t="str">
            <v>y</v>
          </cell>
          <cell r="XDI1" t="str">
            <v>y</v>
          </cell>
          <cell r="XDJ1" t="str">
            <v>y</v>
          </cell>
          <cell r="XDK1" t="str">
            <v>y</v>
          </cell>
          <cell r="XDL1" t="str">
            <v>y</v>
          </cell>
          <cell r="XDM1" t="str">
            <v>y</v>
          </cell>
          <cell r="XDN1" t="str">
            <v>y</v>
          </cell>
          <cell r="XDO1" t="str">
            <v>y</v>
          </cell>
          <cell r="XDP1" t="str">
            <v>y</v>
          </cell>
          <cell r="XDQ1" t="str">
            <v>y</v>
          </cell>
          <cell r="XDR1" t="str">
            <v>y</v>
          </cell>
          <cell r="XDS1" t="str">
            <v>y</v>
          </cell>
          <cell r="XDT1" t="str">
            <v>y</v>
          </cell>
          <cell r="XDU1" t="str">
            <v>y</v>
          </cell>
          <cell r="XDV1" t="str">
            <v>y</v>
          </cell>
          <cell r="XDW1" t="str">
            <v>y</v>
          </cell>
          <cell r="XDX1" t="str">
            <v>y</v>
          </cell>
          <cell r="XDY1" t="str">
            <v>y</v>
          </cell>
          <cell r="XDZ1" t="str">
            <v>y</v>
          </cell>
          <cell r="XEA1" t="str">
            <v>y</v>
          </cell>
          <cell r="XEB1" t="str">
            <v>y</v>
          </cell>
          <cell r="XEC1" t="str">
            <v>y</v>
          </cell>
          <cell r="XED1" t="str">
            <v>y</v>
          </cell>
          <cell r="XEE1" t="str">
            <v>y</v>
          </cell>
          <cell r="XEF1" t="str">
            <v>y</v>
          </cell>
          <cell r="XEG1" t="str">
            <v>y</v>
          </cell>
          <cell r="XEH1" t="str">
            <v>y</v>
          </cell>
          <cell r="XEI1" t="str">
            <v>y</v>
          </cell>
          <cell r="XEJ1" t="str">
            <v>y</v>
          </cell>
          <cell r="XEK1" t="str">
            <v>y</v>
          </cell>
          <cell r="XEL1" t="str">
            <v>y</v>
          </cell>
          <cell r="XEM1" t="str">
            <v>y</v>
          </cell>
          <cell r="XEN1" t="str">
            <v>y</v>
          </cell>
          <cell r="XEO1" t="str">
            <v>y</v>
          </cell>
          <cell r="XEP1" t="str">
            <v>y</v>
          </cell>
          <cell r="XEQ1" t="str">
            <v>y</v>
          </cell>
          <cell r="XER1" t="str">
            <v>y</v>
          </cell>
          <cell r="XES1" t="str">
            <v>y</v>
          </cell>
          <cell r="XET1" t="str">
            <v>y</v>
          </cell>
          <cell r="XEU1" t="str">
            <v>y</v>
          </cell>
          <cell r="XEV1" t="str">
            <v>y</v>
          </cell>
          <cell r="XEW1" t="str">
            <v>y</v>
          </cell>
          <cell r="XEX1" t="str">
            <v>y</v>
          </cell>
          <cell r="XEY1" t="str">
            <v>y</v>
          </cell>
          <cell r="XEZ1" t="str">
            <v>y</v>
          </cell>
          <cell r="XFA1" t="str">
            <v>y</v>
          </cell>
          <cell r="XFB1" t="str">
            <v>y</v>
          </cell>
          <cell r="XFC1" t="str">
            <v>y</v>
          </cell>
          <cell r="XFD1" t="str">
            <v>y</v>
          </cell>
        </row>
        <row r="2">
          <cell r="C2" t="str">
            <v>Country Name</v>
          </cell>
          <cell r="D2" t="str">
            <v>Country Code</v>
          </cell>
          <cell r="E2" t="str">
            <v>1990</v>
          </cell>
          <cell r="F2" t="str">
            <v>1991</v>
          </cell>
          <cell r="G2" t="str">
            <v>1992</v>
          </cell>
          <cell r="H2" t="str">
            <v>1993</v>
          </cell>
          <cell r="I2" t="str">
            <v>1994</v>
          </cell>
          <cell r="J2" t="str">
            <v>1995</v>
          </cell>
          <cell r="K2" t="str">
            <v>1996</v>
          </cell>
          <cell r="L2" t="str">
            <v>1997</v>
          </cell>
          <cell r="M2" t="str">
            <v>1998</v>
          </cell>
          <cell r="N2" t="str">
            <v>1999</v>
          </cell>
          <cell r="O2" t="str">
            <v>2000</v>
          </cell>
          <cell r="P2" t="str">
            <v>2001</v>
          </cell>
          <cell r="Q2" t="str">
            <v>2002</v>
          </cell>
          <cell r="R2" t="str">
            <v>2003</v>
          </cell>
          <cell r="S2" t="str">
            <v>2004</v>
          </cell>
          <cell r="T2" t="str">
            <v>2005</v>
          </cell>
          <cell r="U2" t="str">
            <v>2006</v>
          </cell>
          <cell r="V2" t="str">
            <v>2007</v>
          </cell>
          <cell r="W2" t="str">
            <v>2008</v>
          </cell>
          <cell r="X2" t="str">
            <v>2009</v>
          </cell>
          <cell r="Y2" t="str">
            <v>2010</v>
          </cell>
          <cell r="Z2" t="str">
            <v>2011</v>
          </cell>
          <cell r="AA2" t="str">
            <v>2012</v>
          </cell>
        </row>
        <row r="3">
          <cell r="C3" t="str">
            <v>United States</v>
          </cell>
          <cell r="D3" t="str">
            <v>USA</v>
          </cell>
          <cell r="E3">
            <v>3.7925795196889425</v>
          </cell>
          <cell r="F3">
            <v>3.3983588591982539</v>
          </cell>
          <cell r="G3">
            <v>2.1063294774065895</v>
          </cell>
          <cell r="H3">
            <v>2.1923855331593671</v>
          </cell>
          <cell r="I3">
            <v>2.0360267568298553</v>
          </cell>
          <cell r="J3">
            <v>2.3264498673974288</v>
          </cell>
          <cell r="K3">
            <v>1.7707276512376637</v>
          </cell>
          <cell r="L3">
            <v>1.9277683702954675</v>
          </cell>
          <cell r="M3">
            <v>1.4048477796511918</v>
          </cell>
          <cell r="N3">
            <v>1.4662943315351811</v>
          </cell>
          <cell r="O3">
            <v>2.1637274827243544</v>
          </cell>
          <cell r="P3">
            <v>2.2670948334750847</v>
          </cell>
          <cell r="Q3">
            <v>1.6238836286948128</v>
          </cell>
          <cell r="R3">
            <v>2.1064716540000603</v>
          </cell>
          <cell r="S3">
            <v>2.8114358847551273</v>
          </cell>
          <cell r="T3">
            <v>3.3192629134245237</v>
          </cell>
          <cell r="U3">
            <v>3.2259815170873907</v>
          </cell>
          <cell r="V3">
            <v>2.899111496312301</v>
          </cell>
          <cell r="W3">
            <v>2.2113470368721835</v>
          </cell>
          <cell r="X3">
            <v>1.3164125020385598</v>
          </cell>
          <cell r="Y3">
            <v>0.70631934039798239</v>
          </cell>
          <cell r="Z3">
            <v>2.2283032900243427</v>
          </cell>
        </row>
        <row r="6">
          <cell r="C6" t="str">
            <v>Afghanistan</v>
          </cell>
          <cell r="D6" t="str">
            <v>AFG</v>
          </cell>
          <cell r="R6">
            <v>11.715672360395672</v>
          </cell>
          <cell r="S6">
            <v>11.242729371246568</v>
          </cell>
          <cell r="T6">
            <v>10.900268005771395</v>
          </cell>
          <cell r="U6">
            <v>7.171260742142735</v>
          </cell>
          <cell r="V6">
            <v>8.7284454307068273</v>
          </cell>
          <cell r="W6">
            <v>18.1858954964014</v>
          </cell>
          <cell r="X6">
            <v>-4.7372995564336549</v>
          </cell>
          <cell r="Y6">
            <v>9.4373222368232774</v>
          </cell>
          <cell r="Z6">
            <v>12.857018422163009</v>
          </cell>
        </row>
        <row r="7">
          <cell r="C7" t="str">
            <v>Albania</v>
          </cell>
          <cell r="D7" t="str">
            <v>ALB</v>
          </cell>
          <cell r="E7">
            <v>-0.46870766187761603</v>
          </cell>
          <cell r="F7">
            <v>38.568342591357606</v>
          </cell>
          <cell r="G7">
            <v>249.68343674808096</v>
          </cell>
          <cell r="H7">
            <v>114.83564754710059</v>
          </cell>
          <cell r="I7">
            <v>38.416494838005946</v>
          </cell>
          <cell r="J7">
            <v>5.5733074377703389</v>
          </cell>
          <cell r="K7">
            <v>28.418483424988978</v>
          </cell>
          <cell r="L7">
            <v>13.943100767398391</v>
          </cell>
          <cell r="M7">
            <v>13.556008154534709</v>
          </cell>
          <cell r="N7">
            <v>4.4760685233933515</v>
          </cell>
          <cell r="O7">
            <v>4.3215111275103624</v>
          </cell>
          <cell r="P7">
            <v>3.4582809553592995</v>
          </cell>
          <cell r="Q7">
            <v>3.3001958718633375</v>
          </cell>
          <cell r="R7">
            <v>3.383486070353527</v>
          </cell>
          <cell r="S7">
            <v>6.0077446710218538</v>
          </cell>
          <cell r="T7">
            <v>3.4692521996564381</v>
          </cell>
          <cell r="U7">
            <v>1.9952412210969754</v>
          </cell>
          <cell r="V7">
            <v>2.0240813573322356</v>
          </cell>
          <cell r="W7">
            <v>4.3609045634874519</v>
          </cell>
          <cell r="X7">
            <v>2.4108820682193368</v>
          </cell>
          <cell r="Y7">
            <v>3.4593425897778189</v>
          </cell>
          <cell r="Z7">
            <v>2.9999999999991331</v>
          </cell>
        </row>
        <row r="8">
          <cell r="C8" t="str">
            <v>Algeria</v>
          </cell>
          <cell r="D8" t="str">
            <v>DZA</v>
          </cell>
          <cell r="E8">
            <v>30.259598481874008</v>
          </cell>
          <cell r="F8">
            <v>53.788604227670163</v>
          </cell>
          <cell r="G8">
            <v>21.926114507899072</v>
          </cell>
          <cell r="H8">
            <v>13.624424663048245</v>
          </cell>
          <cell r="I8">
            <v>29.077647335932369</v>
          </cell>
          <cell r="J8">
            <v>28.577037501981664</v>
          </cell>
          <cell r="K8">
            <v>24.021904059532545</v>
          </cell>
          <cell r="L8">
            <v>7.0019630627749621</v>
          </cell>
          <cell r="M8">
            <v>-3.1310886946040455</v>
          </cell>
          <cell r="N8">
            <v>10.856407619392684</v>
          </cell>
          <cell r="O8">
            <v>24.598098845404493</v>
          </cell>
          <cell r="P8">
            <v>0.71120951849590597</v>
          </cell>
          <cell r="Q8">
            <v>1.9063288492400687</v>
          </cell>
          <cell r="R8">
            <v>8.3238026932268809</v>
          </cell>
          <cell r="S8">
            <v>10.629329214283615</v>
          </cell>
          <cell r="T8">
            <v>16.459258456659896</v>
          </cell>
          <cell r="U8">
            <v>11.282811564417727</v>
          </cell>
          <cell r="V8">
            <v>7.3310551865099569</v>
          </cell>
          <cell r="W8">
            <v>14.602179440175988</v>
          </cell>
          <cell r="X8">
            <v>-11.266611201666194</v>
          </cell>
          <cell r="Y8">
            <v>16.245616790617603</v>
          </cell>
          <cell r="Z8">
            <v>11.431168258068183</v>
          </cell>
        </row>
        <row r="9">
          <cell r="C9" t="str">
            <v>American Samoa</v>
          </cell>
          <cell r="D9" t="str">
            <v>ASM</v>
          </cell>
        </row>
        <row r="10">
          <cell r="C10" t="str">
            <v>Andorra</v>
          </cell>
          <cell r="D10" t="str">
            <v>ADO</v>
          </cell>
          <cell r="E10">
            <v>7.3262512448464037</v>
          </cell>
          <cell r="F10">
            <v>6.9351393476203498</v>
          </cell>
          <cell r="G10">
            <v>6.7107713563414109</v>
          </cell>
          <cell r="H10">
            <v>4.5372410811195465</v>
          </cell>
          <cell r="I10">
            <v>3.8798420607297714</v>
          </cell>
          <cell r="J10">
            <v>4.9331298221693203</v>
          </cell>
          <cell r="K10">
            <v>0.79718277785968894</v>
          </cell>
          <cell r="L10">
            <v>2.2281514914388225</v>
          </cell>
          <cell r="M10">
            <v>1.4995616423843217</v>
          </cell>
          <cell r="N10">
            <v>2.7319769115482018</v>
          </cell>
          <cell r="O10">
            <v>4.5139798238310789</v>
          </cell>
          <cell r="P10">
            <v>2.7700000161202638</v>
          </cell>
          <cell r="Q10">
            <v>3.3999999436857564</v>
          </cell>
          <cell r="R10">
            <v>2.8800000300278157</v>
          </cell>
          <cell r="S10">
            <v>3.3499999885627574</v>
          </cell>
          <cell r="T10">
            <v>3.1000000395289931</v>
          </cell>
          <cell r="U10">
            <v>3.2000000150404873</v>
          </cell>
          <cell r="V10">
            <v>3.8699999634436892</v>
          </cell>
          <cell r="W10">
            <v>3.1850986979459464</v>
          </cell>
        </row>
        <row r="11">
          <cell r="C11" t="str">
            <v>Angola</v>
          </cell>
          <cell r="D11" t="str">
            <v>AGO</v>
          </cell>
          <cell r="E11">
            <v>10.858623912207818</v>
          </cell>
          <cell r="F11">
            <v>165.39958083649407</v>
          </cell>
          <cell r="G11">
            <v>252.74049654981997</v>
          </cell>
          <cell r="H11">
            <v>1253.2805681805889</v>
          </cell>
          <cell r="I11">
            <v>2124.607237187663</v>
          </cell>
          <cell r="J11">
            <v>1895.206492964059</v>
          </cell>
          <cell r="K11">
            <v>5399.5261724380507</v>
          </cell>
          <cell r="L11">
            <v>94.319571002370623</v>
          </cell>
          <cell r="M11">
            <v>35.31682520438514</v>
          </cell>
          <cell r="N11">
            <v>556.93925685779652</v>
          </cell>
          <cell r="O11">
            <v>418.23295385079996</v>
          </cell>
          <cell r="P11">
            <v>108.48089366242291</v>
          </cell>
          <cell r="Q11">
            <v>120.50725567041479</v>
          </cell>
          <cell r="R11">
            <v>102.53810765981464</v>
          </cell>
          <cell r="S11">
            <v>42.705463476139272</v>
          </cell>
          <cell r="T11">
            <v>25.954624552621112</v>
          </cell>
          <cell r="U11">
            <v>13.041179686685894</v>
          </cell>
          <cell r="V11">
            <v>12.616432471192638</v>
          </cell>
          <cell r="W11">
            <v>19.681608970287982</v>
          </cell>
          <cell r="X11">
            <v>-7.4188384400817995</v>
          </cell>
          <cell r="Y11">
            <v>22.393923522997852</v>
          </cell>
          <cell r="Z11">
            <v>24.167172014904594</v>
          </cell>
        </row>
        <row r="12">
          <cell r="C12" t="str">
            <v>Antigua and Barbuda</v>
          </cell>
          <cell r="D12" t="str">
            <v>ATG</v>
          </cell>
          <cell r="E12">
            <v>2.2624687447807617</v>
          </cell>
          <cell r="F12">
            <v>2.7142021651680039</v>
          </cell>
          <cell r="G12">
            <v>2.39041489907288</v>
          </cell>
          <cell r="H12">
            <v>2.2240746641767117</v>
          </cell>
          <cell r="I12">
            <v>3.0208389526841017</v>
          </cell>
          <cell r="J12">
            <v>3.1268992486059801</v>
          </cell>
          <cell r="K12">
            <v>2.5750158303670787</v>
          </cell>
          <cell r="L12">
            <v>2.1747108639760739</v>
          </cell>
          <cell r="M12">
            <v>2.4160861410755388</v>
          </cell>
          <cell r="N12">
            <v>2.8416474366708115</v>
          </cell>
          <cell r="O12">
            <v>14.975442317619297</v>
          </cell>
          <cell r="P12">
            <v>1.9910953704089849</v>
          </cell>
          <cell r="Q12">
            <v>0.7070055074248387</v>
          </cell>
          <cell r="R12">
            <v>-1.2067408128068138</v>
          </cell>
          <cell r="S12">
            <v>1.5892508108789229</v>
          </cell>
          <cell r="T12">
            <v>4.3219409159885913</v>
          </cell>
          <cell r="U12">
            <v>0.33434550530205343</v>
          </cell>
          <cell r="V12">
            <v>3.5563552051312257</v>
          </cell>
          <cell r="W12">
            <v>4.5058840574598804</v>
          </cell>
          <cell r="X12">
            <v>1.6983479223122657</v>
          </cell>
          <cell r="Y12">
            <v>3.1783359243331262</v>
          </cell>
          <cell r="Z12">
            <v>2.0739821917471204</v>
          </cell>
        </row>
        <row r="13">
          <cell r="C13" t="str">
            <v>Argentina</v>
          </cell>
          <cell r="D13" t="str">
            <v>ARG</v>
          </cell>
          <cell r="E13">
            <v>2076.793473222132</v>
          </cell>
          <cell r="F13">
            <v>132.9532281427737</v>
          </cell>
          <cell r="G13">
            <v>11.920760241953076</v>
          </cell>
          <cell r="H13">
            <v>-1.4666599492073829</v>
          </cell>
          <cell r="I13">
            <v>2.8493225343198674</v>
          </cell>
          <cell r="J13">
            <v>3.1651918596055566</v>
          </cell>
          <cell r="K13">
            <v>-5.242221330860275E-2</v>
          </cell>
          <cell r="L13">
            <v>-0.46395402841214661</v>
          </cell>
          <cell r="M13">
            <v>-1.7052052088351104</v>
          </cell>
          <cell r="N13">
            <v>-1.8365873248638991</v>
          </cell>
          <cell r="O13">
            <v>1.0372772633181881</v>
          </cell>
          <cell r="P13">
            <v>-1.095778846119515</v>
          </cell>
          <cell r="Q13">
            <v>30.555281544398213</v>
          </cell>
          <cell r="R13">
            <v>10.495608050719099</v>
          </cell>
          <cell r="S13">
            <v>9.2206511902612078</v>
          </cell>
          <cell r="T13">
            <v>8.8404898955740236</v>
          </cell>
          <cell r="U13">
            <v>13.426277959313964</v>
          </cell>
          <cell r="V13">
            <v>14.258239327246329</v>
          </cell>
          <cell r="W13">
            <v>19.068450317701547</v>
          </cell>
          <cell r="X13">
            <v>9.9774582756956249</v>
          </cell>
          <cell r="Y13">
            <v>15.376172359600403</v>
          </cell>
          <cell r="Z13">
            <v>17.280498146093322</v>
          </cell>
        </row>
        <row r="14">
          <cell r="C14" t="str">
            <v>Armenia</v>
          </cell>
          <cell r="D14" t="str">
            <v>ARM</v>
          </cell>
          <cell r="F14">
            <v>79.386104295597079</v>
          </cell>
          <cell r="G14">
            <v>568.80732996952133</v>
          </cell>
          <cell r="H14">
            <v>1391.1664605647893</v>
          </cell>
          <cell r="I14">
            <v>4107.2967860975159</v>
          </cell>
          <cell r="J14">
            <v>161.16391756269445</v>
          </cell>
          <cell r="K14">
            <v>19.591770303754785</v>
          </cell>
          <cell r="L14">
            <v>17.735994507459992</v>
          </cell>
          <cell r="M14">
            <v>10.698497748079674</v>
          </cell>
          <cell r="N14">
            <v>5.3804078495574004E-2</v>
          </cell>
          <cell r="O14">
            <v>-1.3736759973722883</v>
          </cell>
          <cell r="P14">
            <v>4.0691399397479557</v>
          </cell>
          <cell r="Q14">
            <v>2.3697878125225031</v>
          </cell>
          <cell r="R14">
            <v>4.5610983976885251</v>
          </cell>
          <cell r="S14">
            <v>6.3095327165963084</v>
          </cell>
          <cell r="T14">
            <v>3.2398362509916723</v>
          </cell>
          <cell r="U14">
            <v>4.6198576672919813</v>
          </cell>
          <cell r="V14">
            <v>4.2327703824991687</v>
          </cell>
          <cell r="W14">
            <v>5.9895623611132578</v>
          </cell>
          <cell r="X14">
            <v>2.5569350520503207</v>
          </cell>
          <cell r="Y14">
            <v>9.1699219161022398</v>
          </cell>
          <cell r="Z14">
            <v>4.2208399986969596</v>
          </cell>
        </row>
        <row r="15">
          <cell r="C15" t="str">
            <v>Aruba</v>
          </cell>
          <cell r="D15" t="str">
            <v>ABW</v>
          </cell>
          <cell r="G15">
            <v>5.7038921526660005</v>
          </cell>
          <cell r="H15">
            <v>8.6497987965478984</v>
          </cell>
          <cell r="I15">
            <v>8.497252448098024</v>
          </cell>
          <cell r="J15">
            <v>-4.7040399093645249</v>
          </cell>
          <cell r="K15">
            <v>3.2177264546320572</v>
          </cell>
          <cell r="L15">
            <v>2.9978506152828857</v>
          </cell>
          <cell r="M15">
            <v>1.9009979750726984</v>
          </cell>
          <cell r="N15">
            <v>2.2622728438682458</v>
          </cell>
          <cell r="O15">
            <v>4.0483087568431415</v>
          </cell>
          <cell r="P15">
            <v>2.8769758477948244</v>
          </cell>
          <cell r="Q15">
            <v>3.3108448247947138</v>
          </cell>
          <cell r="R15">
            <v>1.5638957352865077</v>
          </cell>
        </row>
        <row r="16">
          <cell r="C16" t="str">
            <v>Australia</v>
          </cell>
          <cell r="D16" t="str">
            <v>AUS</v>
          </cell>
          <cell r="E16">
            <v>6.1466842774199364</v>
          </cell>
          <cell r="F16">
            <v>3.0468343543865046</v>
          </cell>
          <cell r="G16">
            <v>1.4228107056783585</v>
          </cell>
          <cell r="H16">
            <v>0.83577648492507706</v>
          </cell>
          <cell r="I16">
            <v>1.0827210459678724</v>
          </cell>
          <cell r="J16">
            <v>2.108992235517178</v>
          </cell>
          <cell r="K16">
            <v>2.6065768440803652</v>
          </cell>
          <cell r="L16">
            <v>1.2019976922475735</v>
          </cell>
          <cell r="M16">
            <v>1.2305108330029668</v>
          </cell>
          <cell r="N16">
            <v>0.4819805575911289</v>
          </cell>
          <cell r="O16">
            <v>2.5731965730846866</v>
          </cell>
          <cell r="P16">
            <v>4.7855252025950534</v>
          </cell>
          <cell r="Q16">
            <v>2.7759142676944322</v>
          </cell>
          <cell r="R16">
            <v>2.8471813693195145</v>
          </cell>
          <cell r="S16">
            <v>3.0400262569637562</v>
          </cell>
          <cell r="T16">
            <v>3.8362807885925463</v>
          </cell>
          <cell r="U16">
            <v>4.8401000192281032</v>
          </cell>
          <cell r="V16">
            <v>4.9049671710742473</v>
          </cell>
          <cell r="W16">
            <v>4.6287990515609749</v>
          </cell>
          <cell r="X16">
            <v>5.0505511246176269</v>
          </cell>
          <cell r="Y16">
            <v>0.93561983616272926</v>
          </cell>
          <cell r="Z16">
            <v>6.1478254997811206</v>
          </cell>
        </row>
        <row r="17">
          <cell r="C17" t="str">
            <v>Austria</v>
          </cell>
          <cell r="D17" t="str">
            <v>AUT</v>
          </cell>
          <cell r="E17">
            <v>2.9996804361726674</v>
          </cell>
          <cell r="F17">
            <v>3.6418715150201137</v>
          </cell>
          <cell r="G17">
            <v>3.4790930928101318</v>
          </cell>
          <cell r="H17">
            <v>2.757084619932229</v>
          </cell>
          <cell r="I17">
            <v>2.5249429002433175</v>
          </cell>
          <cell r="J17">
            <v>1.8139180419664882</v>
          </cell>
          <cell r="K17">
            <v>0.81197607424927298</v>
          </cell>
          <cell r="L17">
            <v>-0.22090192566746225</v>
          </cell>
          <cell r="M17">
            <v>0.32032606044887757</v>
          </cell>
          <cell r="N17">
            <v>0.28342108754615936</v>
          </cell>
          <cell r="O17">
            <v>0.9192170182371342</v>
          </cell>
          <cell r="P17">
            <v>1.873800687288508</v>
          </cell>
          <cell r="Q17">
            <v>1.2396270195689425</v>
          </cell>
          <cell r="R17">
            <v>1.1496102484899779</v>
          </cell>
          <cell r="S17">
            <v>1.6832949771497141</v>
          </cell>
          <cell r="T17">
            <v>2.0391816348539749</v>
          </cell>
          <cell r="U17">
            <v>1.8844718339182691</v>
          </cell>
          <cell r="V17">
            <v>2.0048146370899502</v>
          </cell>
          <cell r="W17">
            <v>1.7228741647136019</v>
          </cell>
          <cell r="X17">
            <v>1.5078192239727173</v>
          </cell>
          <cell r="Y17">
            <v>1.6259658262769818</v>
          </cell>
          <cell r="Z17">
            <v>2.2416609342984515</v>
          </cell>
        </row>
        <row r="18">
          <cell r="C18" t="str">
            <v>Azerbaijan</v>
          </cell>
          <cell r="D18" t="str">
            <v>AZE</v>
          </cell>
          <cell r="F18">
            <v>83.549512343567301</v>
          </cell>
          <cell r="G18">
            <v>1065.3292252703893</v>
          </cell>
          <cell r="H18">
            <v>747.56698144897075</v>
          </cell>
          <cell r="I18">
            <v>1385.2020320850579</v>
          </cell>
          <cell r="J18">
            <v>545.69530385799453</v>
          </cell>
          <cell r="K18">
            <v>26.421012728243582</v>
          </cell>
          <cell r="L18">
            <v>9.240213747058462</v>
          </cell>
          <cell r="M18">
            <v>-0.9639308852804902</v>
          </cell>
          <cell r="N18">
            <v>2.1610078136820192</v>
          </cell>
          <cell r="O18">
            <v>12.493368921112861</v>
          </cell>
          <cell r="P18">
            <v>2.515010100204762</v>
          </cell>
          <cell r="Q18">
            <v>3.1193183882521254</v>
          </cell>
          <cell r="R18">
            <v>6.0086142393743529</v>
          </cell>
          <cell r="S18">
            <v>8.315176682759315</v>
          </cell>
          <cell r="T18">
            <v>16.139422285740295</v>
          </cell>
          <cell r="U18">
            <v>11.301397261880311</v>
          </cell>
          <cell r="V18">
            <v>20.981710094371863</v>
          </cell>
          <cell r="W18">
            <v>27.730151962385776</v>
          </cell>
          <cell r="X18">
            <v>-18.847657201854361</v>
          </cell>
          <cell r="Y18">
            <v>13.598744836192694</v>
          </cell>
          <cell r="Z18">
            <v>16.739120044113221</v>
          </cell>
        </row>
        <row r="19">
          <cell r="C19" t="str">
            <v>Bahamas, The</v>
          </cell>
          <cell r="D19" t="str">
            <v>BHS</v>
          </cell>
          <cell r="E19">
            <v>5.073711224793982</v>
          </cell>
          <cell r="F19">
            <v>2.5565382185723422</v>
          </cell>
          <cell r="G19">
            <v>3.9055659160333249</v>
          </cell>
          <cell r="H19">
            <v>-0.85198360641216198</v>
          </cell>
          <cell r="I19">
            <v>2.1833662322262342</v>
          </cell>
          <cell r="J19">
            <v>0.80243635876335873</v>
          </cell>
          <cell r="K19">
            <v>0.98424378564365611</v>
          </cell>
          <cell r="L19">
            <v>34.687615956094277</v>
          </cell>
          <cell r="M19">
            <v>3.0493128177925684</v>
          </cell>
          <cell r="N19">
            <v>4.9509405063141116</v>
          </cell>
          <cell r="O19">
            <v>0.92183066446843043</v>
          </cell>
          <cell r="P19">
            <v>0.35359062214183723</v>
          </cell>
          <cell r="Q19">
            <v>3.9608188388627639</v>
          </cell>
          <cell r="R19">
            <v>1.1546133483889065</v>
          </cell>
          <cell r="S19">
            <v>1.1944872447938337</v>
          </cell>
          <cell r="T19">
            <v>5.056827497721855</v>
          </cell>
          <cell r="U19">
            <v>0.82796732302807641</v>
          </cell>
          <cell r="V19">
            <v>2.9475255704501109</v>
          </cell>
          <cell r="W19">
            <v>1.4888899025596913</v>
          </cell>
          <cell r="X19">
            <v>-1.6414715860907449</v>
          </cell>
          <cell r="Y19">
            <v>0.52240999023665324</v>
          </cell>
          <cell r="Z19">
            <v>-1.3969046021620244</v>
          </cell>
        </row>
        <row r="20">
          <cell r="C20" t="str">
            <v>Bahrain</v>
          </cell>
          <cell r="D20" t="str">
            <v>BHR</v>
          </cell>
          <cell r="E20">
            <v>4.826693103224116</v>
          </cell>
          <cell r="F20">
            <v>-1.8825275034596132</v>
          </cell>
          <cell r="G20">
            <v>-3.532648805545648</v>
          </cell>
          <cell r="H20">
            <v>-3.0258169763638421</v>
          </cell>
          <cell r="I20">
            <v>7.3311888756207821</v>
          </cell>
          <cell r="J20">
            <v>1.0906712042785927</v>
          </cell>
          <cell r="K20">
            <v>0.19672116781120508</v>
          </cell>
          <cell r="L20">
            <v>0.93171529205355341</v>
          </cell>
          <cell r="M20">
            <v>-7.0574087552076179</v>
          </cell>
          <cell r="N20">
            <v>2.6564306838556888</v>
          </cell>
          <cell r="O20">
            <v>14.322524898642001</v>
          </cell>
          <cell r="P20">
            <v>-4.898544796387668</v>
          </cell>
          <cell r="Q20">
            <v>1.7396012286916402</v>
          </cell>
          <cell r="R20">
            <v>7.0864901203435977</v>
          </cell>
          <cell r="S20">
            <v>9.1534375129191119</v>
          </cell>
          <cell r="T20">
            <v>11.130605525546585</v>
          </cell>
          <cell r="U20">
            <v>10.394847181201754</v>
          </cell>
          <cell r="V20">
            <v>7.5440065129209017</v>
          </cell>
          <cell r="W20">
            <v>11.541225632388745</v>
          </cell>
          <cell r="X20">
            <v>-14.449901370881491</v>
          </cell>
          <cell r="Y20">
            <v>13.657936169279353</v>
          </cell>
        </row>
        <row r="21">
          <cell r="C21" t="str">
            <v>Bangladesh</v>
          </cell>
          <cell r="D21" t="str">
            <v>BGD</v>
          </cell>
          <cell r="E21">
            <v>6.3355971849365034</v>
          </cell>
          <cell r="F21">
            <v>6.5962351709094378</v>
          </cell>
          <cell r="G21">
            <v>2.9763697664637618</v>
          </cell>
          <cell r="H21">
            <v>0.28696994316513269</v>
          </cell>
          <cell r="I21">
            <v>3.7718272470471845</v>
          </cell>
          <cell r="J21">
            <v>7.3453321952783313</v>
          </cell>
          <cell r="K21">
            <v>4.2345036162368075</v>
          </cell>
          <cell r="L21">
            <v>3.0900971741629348</v>
          </cell>
          <cell r="M21">
            <v>5.2743663086717447</v>
          </cell>
          <cell r="N21">
            <v>4.6557306802337308</v>
          </cell>
          <cell r="O21">
            <v>1.8596608695415853</v>
          </cell>
          <cell r="P21">
            <v>1.5853946148010039</v>
          </cell>
          <cell r="Q21">
            <v>3.1953751366212941</v>
          </cell>
          <cell r="R21">
            <v>4.5276295975754692</v>
          </cell>
          <cell r="S21">
            <v>4.2404287646959631</v>
          </cell>
          <cell r="T21">
            <v>5.0747149151710147</v>
          </cell>
          <cell r="U21">
            <v>5.1723735136527154</v>
          </cell>
          <cell r="V21">
            <v>6.78645029797174</v>
          </cell>
          <cell r="W21">
            <v>8.7891012264964132</v>
          </cell>
          <cell r="X21">
            <v>6.5209543261760246</v>
          </cell>
          <cell r="Y21">
            <v>6.4736226975529547</v>
          </cell>
          <cell r="Z21">
            <v>7.5319114471253101</v>
          </cell>
        </row>
        <row r="22">
          <cell r="C22" t="str">
            <v>Barbados</v>
          </cell>
          <cell r="D22" t="str">
            <v>BRB</v>
          </cell>
          <cell r="E22">
            <v>5.4510613605489766</v>
          </cell>
          <cell r="F22">
            <v>1.5982116940668192</v>
          </cell>
          <cell r="G22">
            <v>-1.4715591033237843</v>
          </cell>
          <cell r="H22">
            <v>2.8861076616551173</v>
          </cell>
          <cell r="I22">
            <v>1.200144010573851</v>
          </cell>
          <cell r="J22">
            <v>6.0746703928975307</v>
          </cell>
          <cell r="K22">
            <v>4.7354570640375471</v>
          </cell>
          <cell r="L22">
            <v>3.9183722624570976</v>
          </cell>
          <cell r="M22">
            <v>3.5933601063713496</v>
          </cell>
          <cell r="N22">
            <v>1.7543915287252929</v>
          </cell>
          <cell r="O22">
            <v>0.75258343702304842</v>
          </cell>
          <cell r="P22">
            <v>5.1311504168825195</v>
          </cell>
          <cell r="Q22">
            <v>0.50642729725839786</v>
          </cell>
          <cell r="R22">
            <v>6.693015500747606</v>
          </cell>
          <cell r="S22">
            <v>1.0661722968322067</v>
          </cell>
          <cell r="T22">
            <v>3.1273838702432215</v>
          </cell>
          <cell r="U22">
            <v>2.6756480639123623</v>
          </cell>
          <cell r="V22">
            <v>6.3333944150711261</v>
          </cell>
          <cell r="W22">
            <v>7.4627711691951646</v>
          </cell>
          <cell r="X22">
            <v>3.4386518447063992</v>
          </cell>
        </row>
        <row r="23">
          <cell r="C23" t="str">
            <v>Belarus</v>
          </cell>
          <cell r="D23" t="str">
            <v>BLR</v>
          </cell>
          <cell r="F23">
            <v>103.59790932295931</v>
          </cell>
          <cell r="G23">
            <v>1074.1412068317409</v>
          </cell>
          <cell r="H23">
            <v>1053.4490387924682</v>
          </cell>
          <cell r="I23">
            <v>1945.1071100884417</v>
          </cell>
          <cell r="J23">
            <v>661.49300414925824</v>
          </cell>
          <cell r="K23">
            <v>53.715000981940193</v>
          </cell>
          <cell r="L23">
            <v>71.649450984319714</v>
          </cell>
          <cell r="M23">
            <v>76.580409364150512</v>
          </cell>
          <cell r="N23">
            <v>316.79333108853137</v>
          </cell>
          <cell r="O23">
            <v>185.29079825531204</v>
          </cell>
          <cell r="P23">
            <v>79.534572521797315</v>
          </cell>
          <cell r="Q23">
            <v>44.893739095270064</v>
          </cell>
          <cell r="R23">
            <v>30.685321361102012</v>
          </cell>
          <cell r="S23">
            <v>22.675122647451971</v>
          </cell>
          <cell r="T23">
            <v>18.927696310745674</v>
          </cell>
          <cell r="U23">
            <v>10.750637465506998</v>
          </cell>
          <cell r="V23">
            <v>12.82355328018771</v>
          </cell>
          <cell r="W23">
            <v>21.16049109541845</v>
          </cell>
          <cell r="X23">
            <v>5.7222859029108406</v>
          </cell>
          <cell r="Y23">
            <v>11.11354357900511</v>
          </cell>
          <cell r="Z23">
            <v>58.367585387883992</v>
          </cell>
        </row>
        <row r="24">
          <cell r="C24" t="str">
            <v>Belgium</v>
          </cell>
          <cell r="D24" t="str">
            <v>BEL</v>
          </cell>
          <cell r="E24">
            <v>2.8124032043122469</v>
          </cell>
          <cell r="F24">
            <v>2.87662455576789</v>
          </cell>
          <cell r="G24">
            <v>3.4245245481249356</v>
          </cell>
          <cell r="H24">
            <v>3.9932318417176873</v>
          </cell>
          <cell r="I24">
            <v>2.094305073985737</v>
          </cell>
          <cell r="J24">
            <v>1.2207694391567685</v>
          </cell>
          <cell r="K24">
            <v>0.3719989789465501</v>
          </cell>
          <cell r="L24">
            <v>0.87116140469225911</v>
          </cell>
          <cell r="M24">
            <v>1.8704146326644633</v>
          </cell>
          <cell r="N24">
            <v>0.31416643864869798</v>
          </cell>
          <cell r="O24">
            <v>1.978635089130762</v>
          </cell>
          <cell r="P24">
            <v>2.0504842837330699</v>
          </cell>
          <cell r="Q24">
            <v>2.0067011916243871</v>
          </cell>
          <cell r="R24">
            <v>1.9829014813466728</v>
          </cell>
          <cell r="S24">
            <v>2.1346303035137026</v>
          </cell>
          <cell r="T24">
            <v>2.377752231202976</v>
          </cell>
          <cell r="U24">
            <v>2.3443311359893499</v>
          </cell>
          <cell r="V24">
            <v>2.3758135063193464</v>
          </cell>
          <cell r="W24">
            <v>2.1383406685360882</v>
          </cell>
          <cell r="X24">
            <v>1.1932389309252187</v>
          </cell>
          <cell r="Y24">
            <v>2.0338813945776906</v>
          </cell>
          <cell r="Z24">
            <v>2.0299162983684624</v>
          </cell>
        </row>
        <row r="25">
          <cell r="C25" t="str">
            <v>Belize</v>
          </cell>
          <cell r="D25" t="str">
            <v>BLZ</v>
          </cell>
          <cell r="E25">
            <v>2.813281688441549</v>
          </cell>
          <cell r="F25">
            <v>-2.56071324572207</v>
          </cell>
          <cell r="G25">
            <v>3.9934962097164544</v>
          </cell>
          <cell r="H25">
            <v>1.651519835617691</v>
          </cell>
          <cell r="I25">
            <v>3.5881050346233678</v>
          </cell>
          <cell r="J25">
            <v>6.0789813302498175</v>
          </cell>
          <cell r="K25">
            <v>1.968710124430558</v>
          </cell>
          <cell r="L25">
            <v>-1.4770146351982589</v>
          </cell>
          <cell r="M25">
            <v>1.5030976384079935</v>
          </cell>
          <cell r="N25">
            <v>-2.235249030264356</v>
          </cell>
          <cell r="O25">
            <v>0.43700258036678008</v>
          </cell>
          <cell r="P25">
            <v>-0.13064846263660002</v>
          </cell>
          <cell r="Q25">
            <v>1.7879298535679879</v>
          </cell>
          <cell r="R25">
            <v>-3.0811068036417169</v>
          </cell>
          <cell r="S25">
            <v>2.1709413449538744</v>
          </cell>
          <cell r="T25">
            <v>2.4429311314606963</v>
          </cell>
          <cell r="U25">
            <v>3.9729302398524737</v>
          </cell>
          <cell r="V25">
            <v>3.854612356882626</v>
          </cell>
          <cell r="W25">
            <v>3.191414399901916</v>
          </cell>
          <cell r="X25">
            <v>-1.0634396773010764</v>
          </cell>
          <cell r="Y25">
            <v>0.74770138914416862</v>
          </cell>
          <cell r="Z25">
            <v>1.5441105529227599</v>
          </cell>
        </row>
        <row r="26">
          <cell r="C26" t="str">
            <v>Benin</v>
          </cell>
          <cell r="D26" t="str">
            <v>BEN</v>
          </cell>
          <cell r="E26">
            <v>1.5541709930101177</v>
          </cell>
          <cell r="F26">
            <v>0.70244568546742414</v>
          </cell>
          <cell r="G26">
            <v>3.361901294555139</v>
          </cell>
          <cell r="H26">
            <v>1.1624447345984805</v>
          </cell>
          <cell r="I26">
            <v>33.503976619432308</v>
          </cell>
          <cell r="J26">
            <v>15.367652419694352</v>
          </cell>
          <cell r="K26">
            <v>6.7074117079494613</v>
          </cell>
          <cell r="L26">
            <v>4.9913735770747962</v>
          </cell>
          <cell r="M26">
            <v>4.6571345971813116</v>
          </cell>
          <cell r="N26">
            <v>1.9366577058174528</v>
          </cell>
          <cell r="O26">
            <v>3.230921128952204</v>
          </cell>
          <cell r="P26">
            <v>3.1408281115268295</v>
          </cell>
          <cell r="Q26">
            <v>7.697291715559615</v>
          </cell>
          <cell r="R26">
            <v>1.7161094972762783</v>
          </cell>
          <cell r="S26">
            <v>0.29057625524220043</v>
          </cell>
          <cell r="T26">
            <v>2.7857459645402827</v>
          </cell>
          <cell r="U26">
            <v>5.1642788856047162</v>
          </cell>
          <cell r="V26">
            <v>2.6417557520855155</v>
          </cell>
          <cell r="W26">
            <v>7.1210053925256886</v>
          </cell>
          <cell r="X26">
            <v>9.9191364389255909E-2</v>
          </cell>
          <cell r="Y26">
            <v>1.4212463179301267</v>
          </cell>
          <cell r="Z26">
            <v>2.7861784138442829</v>
          </cell>
        </row>
        <row r="27">
          <cell r="C27" t="str">
            <v>Bermuda</v>
          </cell>
          <cell r="D27" t="str">
            <v>BMU</v>
          </cell>
          <cell r="E27">
            <v>6.0335723100890704</v>
          </cell>
          <cell r="F27">
            <v>6.4305905236252272</v>
          </cell>
          <cell r="G27">
            <v>2.8138839835540495</v>
          </cell>
          <cell r="H27">
            <v>5.1963043386831913</v>
          </cell>
          <cell r="I27">
            <v>1.9595642022602249</v>
          </cell>
          <cell r="J27">
            <v>4.1784635341387286</v>
          </cell>
          <cell r="K27">
            <v>29.364699885581331</v>
          </cell>
          <cell r="L27">
            <v>4.0239039396044802</v>
          </cell>
          <cell r="M27">
            <v>2.7415511996354667</v>
          </cell>
          <cell r="N27">
            <v>2.7121495195928418</v>
          </cell>
          <cell r="O27">
            <v>-4.2363554164637236</v>
          </cell>
          <cell r="P27">
            <v>-0.71905139047444777</v>
          </cell>
          <cell r="Q27">
            <v>8.6256241624382</v>
          </cell>
          <cell r="R27">
            <v>2.761042857726224</v>
          </cell>
          <cell r="S27">
            <v>4.4127245166274207</v>
          </cell>
          <cell r="T27">
            <v>6.4463775759249415</v>
          </cell>
          <cell r="U27">
            <v>5.2989424544620078</v>
          </cell>
          <cell r="V27">
            <v>5.7792702560974334</v>
          </cell>
          <cell r="W27">
            <v>2.6863934110350272</v>
          </cell>
          <cell r="X27">
            <v>-0.14929672217853351</v>
          </cell>
          <cell r="Y27">
            <v>1.2026685920141063</v>
          </cell>
        </row>
        <row r="28">
          <cell r="C28" t="str">
            <v>Bhutan</v>
          </cell>
          <cell r="D28" t="str">
            <v>BTN</v>
          </cell>
          <cell r="E28">
            <v>5.7088499345663308</v>
          </cell>
          <cell r="F28">
            <v>8.7641477206474434</v>
          </cell>
          <cell r="G28">
            <v>9.2967573952820572</v>
          </cell>
          <cell r="H28">
            <v>8.1864620697374306</v>
          </cell>
          <cell r="I28">
            <v>12.851991046122663</v>
          </cell>
          <cell r="J28">
            <v>8.0478193084651224</v>
          </cell>
          <cell r="K28">
            <v>8.0561272751995148</v>
          </cell>
          <cell r="L28">
            <v>12.485397683228825</v>
          </cell>
          <cell r="M28">
            <v>10.509630375938997</v>
          </cell>
          <cell r="N28">
            <v>7.4353082450562766</v>
          </cell>
          <cell r="O28">
            <v>2.2862092934423259</v>
          </cell>
          <cell r="P28">
            <v>5.266308609608501</v>
          </cell>
          <cell r="Q28">
            <v>4.8812171871430081</v>
          </cell>
          <cell r="R28">
            <v>3.0850744868328235</v>
          </cell>
          <cell r="S28">
            <v>3.7909327771780283</v>
          </cell>
          <cell r="T28">
            <v>5.8579339814192082</v>
          </cell>
          <cell r="U28">
            <v>5.4111949893733708</v>
          </cell>
          <cell r="V28">
            <v>3.1106603933671408</v>
          </cell>
          <cell r="W28">
            <v>5.6930674363283771</v>
          </cell>
          <cell r="X28">
            <v>4.8450789809523229</v>
          </cell>
          <cell r="Y28">
            <v>5.9171311170414356</v>
          </cell>
          <cell r="Z28">
            <v>5.6518675540323784</v>
          </cell>
        </row>
        <row r="29">
          <cell r="C29" t="str">
            <v>Bolivia</v>
          </cell>
          <cell r="D29" t="str">
            <v>BOL</v>
          </cell>
          <cell r="E29">
            <v>16.267945164174492</v>
          </cell>
          <cell r="F29">
            <v>17.689441651964984</v>
          </cell>
          <cell r="G29">
            <v>13.199204117935153</v>
          </cell>
          <cell r="H29">
            <v>6.5571568776815923</v>
          </cell>
          <cell r="I29">
            <v>7.9522064286300633</v>
          </cell>
          <cell r="J29">
            <v>11.427280276878008</v>
          </cell>
          <cell r="K29">
            <v>11.580209595952027</v>
          </cell>
          <cell r="L29">
            <v>5.7050435959852308</v>
          </cell>
          <cell r="M29">
            <v>7.0511269213716474</v>
          </cell>
          <cell r="N29">
            <v>2.4115660679083817</v>
          </cell>
          <cell r="O29">
            <v>5.1954049981459747</v>
          </cell>
          <cell r="P29">
            <v>1.8700936365545289</v>
          </cell>
          <cell r="Q29">
            <v>2.8207574227935055</v>
          </cell>
          <cell r="R29">
            <v>6.3299922550218923</v>
          </cell>
          <cell r="S29">
            <v>7.967709555888618</v>
          </cell>
          <cell r="T29">
            <v>5.9407975923065948</v>
          </cell>
          <cell r="U29">
            <v>13.663679674045753</v>
          </cell>
          <cell r="V29">
            <v>7.3733536930283776</v>
          </cell>
          <cell r="W29">
            <v>10.381181735733563</v>
          </cell>
          <cell r="X29">
            <v>-2.4198941668365848</v>
          </cell>
          <cell r="Y29">
            <v>8.7775073325900337</v>
          </cell>
          <cell r="Z29">
            <v>14.565892881493724</v>
          </cell>
        </row>
        <row r="30">
          <cell r="C30" t="str">
            <v>Bosnia and Herzegovina</v>
          </cell>
          <cell r="D30" t="str">
            <v>BIH</v>
          </cell>
          <cell r="J30">
            <v>8.8474310596903649</v>
          </cell>
          <cell r="K30">
            <v>-17.056763302476952</v>
          </cell>
          <cell r="L30">
            <v>13.011481263376595</v>
          </cell>
          <cell r="M30">
            <v>-1.581924902737498</v>
          </cell>
          <cell r="N30">
            <v>8.3556508109715537</v>
          </cell>
          <cell r="O30">
            <v>28.790136151968369</v>
          </cell>
          <cell r="P30">
            <v>2.9619624764932553</v>
          </cell>
          <cell r="Q30">
            <v>4.4615830530837286</v>
          </cell>
          <cell r="R30">
            <v>0.91238476828185355</v>
          </cell>
          <cell r="S30">
            <v>2.5724976237259369</v>
          </cell>
          <cell r="T30">
            <v>3.8776273044363734</v>
          </cell>
          <cell r="U30">
            <v>5.7284902433159033</v>
          </cell>
          <cell r="V30">
            <v>5.7177923064783727</v>
          </cell>
          <cell r="W30">
            <v>7.5565844334700927</v>
          </cell>
          <cell r="X30">
            <v>5.19453925792277E-2</v>
          </cell>
          <cell r="Y30">
            <v>1.4048849897671118</v>
          </cell>
          <cell r="Z30">
            <v>1.777682828973127</v>
          </cell>
        </row>
        <row r="31">
          <cell r="C31" t="str">
            <v>Botswana</v>
          </cell>
          <cell r="D31" t="str">
            <v>BWA</v>
          </cell>
          <cell r="E31">
            <v>6.3000182245484666</v>
          </cell>
          <cell r="F31">
            <v>5.1777103794366326</v>
          </cell>
          <cell r="G31">
            <v>6.6392807005154708</v>
          </cell>
          <cell r="H31">
            <v>13.065765714807839</v>
          </cell>
          <cell r="I31">
            <v>11.540107077849086</v>
          </cell>
          <cell r="J31">
            <v>8.7799909521592383</v>
          </cell>
          <cell r="K31">
            <v>14.234009005494514</v>
          </cell>
          <cell r="L31">
            <v>7.5818856339963361</v>
          </cell>
          <cell r="M31">
            <v>4.9004216548656387</v>
          </cell>
          <cell r="N31">
            <v>17.71409825332961</v>
          </cell>
          <cell r="O31">
            <v>3.8039231458213862E-2</v>
          </cell>
          <cell r="P31">
            <v>18.447646265531347</v>
          </cell>
          <cell r="Q31">
            <v>0.32933077253429133</v>
          </cell>
          <cell r="R31">
            <v>-2.2833327201265377</v>
          </cell>
          <cell r="S31">
            <v>11.162284339870325</v>
          </cell>
          <cell r="T31">
            <v>9.3416482091840152</v>
          </cell>
          <cell r="U31">
            <v>19.226181382265509</v>
          </cell>
          <cell r="V31">
            <v>10.367872877333113</v>
          </cell>
          <cell r="W31">
            <v>17.320007862950433</v>
          </cell>
          <cell r="X31">
            <v>-5.4946776475758554</v>
          </cell>
          <cell r="Y31">
            <v>14.624632655461852</v>
          </cell>
          <cell r="Z31">
            <v>10.68357671334546</v>
          </cell>
        </row>
        <row r="32">
          <cell r="C32" t="str">
            <v>Brazil</v>
          </cell>
          <cell r="D32" t="str">
            <v>BRA</v>
          </cell>
          <cell r="E32">
            <v>2735.4884605909442</v>
          </cell>
          <cell r="F32">
            <v>414.23559576279661</v>
          </cell>
          <cell r="G32">
            <v>968.18423289755606</v>
          </cell>
          <cell r="H32">
            <v>2001.3481919619489</v>
          </cell>
          <cell r="I32">
            <v>2545.4523717720112</v>
          </cell>
          <cell r="J32">
            <v>72.033517562483098</v>
          </cell>
          <cell r="K32">
            <v>17.085269169348933</v>
          </cell>
          <cell r="L32">
            <v>7.6450028551320059</v>
          </cell>
          <cell r="M32">
            <v>4.2359035337289299</v>
          </cell>
          <cell r="N32">
            <v>8.4764492639449713</v>
          </cell>
          <cell r="O32">
            <v>6.1778397715255267</v>
          </cell>
          <cell r="P32">
            <v>8.9661796822247055</v>
          </cell>
          <cell r="Q32">
            <v>10.555805329986299</v>
          </cell>
          <cell r="R32">
            <v>13.726475622810725</v>
          </cell>
          <cell r="S32">
            <v>8.036217295564299</v>
          </cell>
          <cell r="T32">
            <v>7.2129980528492723</v>
          </cell>
          <cell r="U32">
            <v>6.1514401780045915</v>
          </cell>
          <cell r="V32">
            <v>5.8645301340477261</v>
          </cell>
          <cell r="W32">
            <v>8.3349497118905731</v>
          </cell>
          <cell r="X32">
            <v>7.1851464681937216</v>
          </cell>
          <cell r="Y32">
            <v>8.2285350577901255</v>
          </cell>
          <cell r="Z32">
            <v>6.9688847519694406</v>
          </cell>
        </row>
        <row r="33">
          <cell r="C33" t="str">
            <v>Brunei Darussalam</v>
          </cell>
          <cell r="D33" t="str">
            <v>BRN</v>
          </cell>
          <cell r="E33">
            <v>8.4099635217713455</v>
          </cell>
          <cell r="F33">
            <v>-2.8372807193305931</v>
          </cell>
          <cell r="G33">
            <v>1.7268761002988668</v>
          </cell>
          <cell r="H33">
            <v>-2.9514905879747459</v>
          </cell>
          <cell r="I33">
            <v>-8.763625913901123</v>
          </cell>
          <cell r="J33">
            <v>2.8729977723100291</v>
          </cell>
          <cell r="K33">
            <v>4.4887552584629304</v>
          </cell>
          <cell r="L33">
            <v>8.5848535597946096</v>
          </cell>
          <cell r="M33">
            <v>-11.648573973349272</v>
          </cell>
          <cell r="N33">
            <v>11.593977640574948</v>
          </cell>
          <cell r="O33">
            <v>29.015709408331446</v>
          </cell>
          <cell r="P33">
            <v>-5.5918990467814638</v>
          </cell>
          <cell r="Q33">
            <v>0.37420917042511803</v>
          </cell>
          <cell r="R33">
            <v>6.1046113425938984</v>
          </cell>
          <cell r="S33">
            <v>15.886165057164561</v>
          </cell>
          <cell r="T33">
            <v>18.766319539313827</v>
          </cell>
          <cell r="U33">
            <v>10.047720887869119</v>
          </cell>
          <cell r="V33">
            <v>1.1199002227678818</v>
          </cell>
          <cell r="W33">
            <v>12.692381557160573</v>
          </cell>
          <cell r="X33">
            <v>-22.090254436825745</v>
          </cell>
          <cell r="Y33">
            <v>5.3080656284309811</v>
          </cell>
          <cell r="Z33">
            <v>19.370111766054876</v>
          </cell>
        </row>
        <row r="34">
          <cell r="C34" t="str">
            <v>Bulgaria</v>
          </cell>
          <cell r="D34" t="str">
            <v>BGR</v>
          </cell>
          <cell r="E34">
            <v>26.18799020316483</v>
          </cell>
          <cell r="F34">
            <v>226.53787466004587</v>
          </cell>
          <cell r="G34">
            <v>59.578649199704813</v>
          </cell>
          <cell r="H34">
            <v>51.091053788942105</v>
          </cell>
          <cell r="I34">
            <v>72.70496887313638</v>
          </cell>
          <cell r="J34">
            <v>62.37664867076316</v>
          </cell>
          <cell r="K34">
            <v>98.030635041454815</v>
          </cell>
          <cell r="L34">
            <v>987.07048578367312</v>
          </cell>
          <cell r="M34">
            <v>29.672228600204477</v>
          </cell>
          <cell r="N34">
            <v>3.6946829899664948</v>
          </cell>
          <cell r="O34">
            <v>6.6300326405352052</v>
          </cell>
          <cell r="P34">
            <v>6.128100947952106</v>
          </cell>
          <cell r="Q34">
            <v>4.6206136675102272</v>
          </cell>
          <cell r="R34">
            <v>2.2778769524111055</v>
          </cell>
          <cell r="S34">
            <v>4.2199103875140338</v>
          </cell>
          <cell r="T34">
            <v>7.3430637199982272</v>
          </cell>
          <cell r="U34">
            <v>6.9010729576273917</v>
          </cell>
          <cell r="V34">
            <v>9.2335360925187331</v>
          </cell>
          <cell r="W34">
            <v>8.4156581456771278</v>
          </cell>
          <cell r="X34">
            <v>4.333599331242084</v>
          </cell>
          <cell r="Y34">
            <v>2.7937159460197165</v>
          </cell>
          <cell r="Z34">
            <v>4.9580514902385744</v>
          </cell>
        </row>
        <row r="35">
          <cell r="C35" t="str">
            <v>Burkina Faso</v>
          </cell>
          <cell r="D35" t="str">
            <v>BFA</v>
          </cell>
          <cell r="E35">
            <v>1.8100154244777116</v>
          </cell>
          <cell r="F35">
            <v>-3.9677807509659999</v>
          </cell>
          <cell r="G35">
            <v>0.22705961406855124</v>
          </cell>
          <cell r="H35">
            <v>-1.4418397722263023</v>
          </cell>
          <cell r="I35">
            <v>14.638961880038366</v>
          </cell>
          <cell r="J35">
            <v>6.7695690322048421</v>
          </cell>
          <cell r="K35">
            <v>0.34870514974979017</v>
          </cell>
          <cell r="L35">
            <v>1.5561998518489446</v>
          </cell>
          <cell r="M35">
            <v>7.9403160321763551</v>
          </cell>
          <cell r="N35">
            <v>4.4364839191448198</v>
          </cell>
          <cell r="O35">
            <v>-1.6646693500322129</v>
          </cell>
          <cell r="P35">
            <v>4.0044975457931571</v>
          </cell>
          <cell r="Q35">
            <v>6.2082609740935908</v>
          </cell>
          <cell r="R35">
            <v>0.18777589024753638</v>
          </cell>
          <cell r="S35">
            <v>3.9283735748294646</v>
          </cell>
          <cell r="T35">
            <v>-1.742552920239703</v>
          </cell>
          <cell r="U35">
            <v>-0.65963185047003492</v>
          </cell>
          <cell r="V35">
            <v>2.2585137998881777</v>
          </cell>
          <cell r="W35">
            <v>9.1619456468972089</v>
          </cell>
          <cell r="X35">
            <v>2.3764027654197974</v>
          </cell>
          <cell r="Y35">
            <v>2.7805879490862253</v>
          </cell>
          <cell r="Z35">
            <v>5.5797417063391492</v>
          </cell>
        </row>
        <row r="36">
          <cell r="C36" t="str">
            <v>Burundi</v>
          </cell>
          <cell r="D36" t="str">
            <v>BDI</v>
          </cell>
          <cell r="E36">
            <v>5.9855615423870461</v>
          </cell>
          <cell r="F36">
            <v>4.0931407842311529</v>
          </cell>
          <cell r="G36">
            <v>5.4017607078617971</v>
          </cell>
          <cell r="H36">
            <v>7.7426456760728399</v>
          </cell>
          <cell r="I36">
            <v>6.638445471552032</v>
          </cell>
          <cell r="J36">
            <v>16.102711729308766</v>
          </cell>
          <cell r="K36">
            <v>14.453111401282911</v>
          </cell>
          <cell r="L36">
            <v>32.397789235001795</v>
          </cell>
          <cell r="M36">
            <v>11.450555999587735</v>
          </cell>
          <cell r="N36">
            <v>14.954140264951448</v>
          </cell>
          <cell r="O36">
            <v>33.334133697192811</v>
          </cell>
          <cell r="P36">
            <v>11.134294018858199</v>
          </cell>
          <cell r="Q36">
            <v>1.8047461733954151</v>
          </cell>
          <cell r="R36">
            <v>14.600358110001693</v>
          </cell>
          <cell r="S36">
            <v>14.856097741591753</v>
          </cell>
          <cell r="T36">
            <v>21.026733699325689</v>
          </cell>
          <cell r="U36">
            <v>-7.5222343989238993E-2</v>
          </cell>
          <cell r="V36">
            <v>7.0460255282011985</v>
          </cell>
          <cell r="W36">
            <v>28.163456175130051</v>
          </cell>
          <cell r="X36">
            <v>12.303723254045281</v>
          </cell>
          <cell r="Y36">
            <v>7.6381758806618478</v>
          </cell>
          <cell r="Z36">
            <v>12.854462222641857</v>
          </cell>
        </row>
        <row r="37">
          <cell r="C37" t="str">
            <v>Cambodia</v>
          </cell>
          <cell r="D37" t="str">
            <v>KHM</v>
          </cell>
          <cell r="I37">
            <v>-4.4142400470124414</v>
          </cell>
          <cell r="J37">
            <v>11.515504967359107</v>
          </cell>
          <cell r="K37">
            <v>3.5067148859544659</v>
          </cell>
          <cell r="L37">
            <v>4.3860194137583619</v>
          </cell>
          <cell r="M37">
            <v>10.013660318419397</v>
          </cell>
          <cell r="N37">
            <v>1.9814720037745843</v>
          </cell>
          <cell r="O37">
            <v>-3.2036246892666327</v>
          </cell>
          <cell r="P37">
            <v>2.6428280654095175</v>
          </cell>
          <cell r="Q37">
            <v>0.71614400915839838</v>
          </cell>
          <cell r="R37">
            <v>1.7975224891903423</v>
          </cell>
          <cell r="S37">
            <v>4.8237384270079247</v>
          </cell>
          <cell r="T37">
            <v>6.0766799437476777</v>
          </cell>
          <cell r="U37">
            <v>4.6299188308867514</v>
          </cell>
          <cell r="V37">
            <v>6.5192442292445918</v>
          </cell>
          <cell r="W37">
            <v>12.25378660702286</v>
          </cell>
          <cell r="X37">
            <v>2.5043846621516082</v>
          </cell>
          <cell r="Y37">
            <v>3.1205928697758196</v>
          </cell>
          <cell r="Z37">
            <v>3.3640662497740266</v>
          </cell>
        </row>
        <row r="38">
          <cell r="C38" t="str">
            <v>Cameroon</v>
          </cell>
          <cell r="D38" t="str">
            <v>CMR</v>
          </cell>
          <cell r="E38">
            <v>1.6430984309971848</v>
          </cell>
          <cell r="F38">
            <v>3.5687135286133014</v>
          </cell>
          <cell r="G38">
            <v>-1.2776710293899782</v>
          </cell>
          <cell r="H38">
            <v>16.098656289029705</v>
          </cell>
          <cell r="I38">
            <v>14.383142771700363</v>
          </cell>
          <cell r="J38">
            <v>9.4843054009394052</v>
          </cell>
          <cell r="K38">
            <v>2.6923792248198026</v>
          </cell>
          <cell r="L38">
            <v>3.737742184731573</v>
          </cell>
          <cell r="M38">
            <v>3.662232212320518</v>
          </cell>
          <cell r="N38">
            <v>1.9485677251372806</v>
          </cell>
          <cell r="O38">
            <v>2.8400675929932504</v>
          </cell>
          <cell r="P38">
            <v>2.1785001044280108</v>
          </cell>
          <cell r="Q38">
            <v>3.2478680254360199</v>
          </cell>
          <cell r="R38">
            <v>0.35809871941037841</v>
          </cell>
          <cell r="S38">
            <v>1.5079707325095484</v>
          </cell>
          <cell r="T38">
            <v>2.6312117861541111</v>
          </cell>
          <cell r="U38">
            <v>3.9414723965247589</v>
          </cell>
          <cell r="V38">
            <v>0.89788351320802917</v>
          </cell>
          <cell r="W38">
            <v>5.8369082280808726</v>
          </cell>
          <cell r="X38">
            <v>-3.3385516148902781</v>
          </cell>
          <cell r="Y38">
            <v>3.0000000009577548</v>
          </cell>
          <cell r="Z38">
            <v>2.8884842314933081</v>
          </cell>
        </row>
        <row r="39">
          <cell r="C39" t="str">
            <v>Canada</v>
          </cell>
          <cell r="D39" t="str">
            <v>CAN</v>
          </cell>
          <cell r="E39">
            <v>3.1750376603092008</v>
          </cell>
          <cell r="F39">
            <v>2.9549612850118478</v>
          </cell>
          <cell r="G39">
            <v>1.3183654396358975</v>
          </cell>
          <cell r="H39">
            <v>1.4400246684754308</v>
          </cell>
          <cell r="I39">
            <v>1.1485801705863707</v>
          </cell>
          <cell r="J39">
            <v>2.2590627288066969</v>
          </cell>
          <cell r="K39">
            <v>1.6172549174327031</v>
          </cell>
          <cell r="L39">
            <v>1.2042507220219107</v>
          </cell>
          <cell r="M39">
            <v>-0.42761761544488763</v>
          </cell>
          <cell r="N39">
            <v>1.7454523325923077</v>
          </cell>
          <cell r="O39">
            <v>4.1323036398596287</v>
          </cell>
          <cell r="P39">
            <v>1.1194761003390283</v>
          </cell>
          <cell r="Q39">
            <v>1.0918299568249807</v>
          </cell>
          <cell r="R39">
            <v>3.2848001689097117</v>
          </cell>
          <cell r="S39">
            <v>3.1878015542744293</v>
          </cell>
          <cell r="T39">
            <v>3.3060001115423603</v>
          </cell>
          <cell r="U39">
            <v>2.6741560237012294</v>
          </cell>
          <cell r="V39">
            <v>3.1892549924273226</v>
          </cell>
          <cell r="W39">
            <v>4.1096900135495105</v>
          </cell>
          <cell r="X39">
            <v>-1.9257153883828266</v>
          </cell>
          <cell r="Y39">
            <v>2.9444085644414315</v>
          </cell>
          <cell r="Z39">
            <v>3.2514434717407141</v>
          </cell>
        </row>
        <row r="40">
          <cell r="C40" t="str">
            <v>Cape Verde</v>
          </cell>
          <cell r="D40" t="str">
            <v>CPV</v>
          </cell>
          <cell r="E40">
            <v>2.3453103452632433</v>
          </cell>
          <cell r="F40">
            <v>4.7924187932981965</v>
          </cell>
          <cell r="G40">
            <v>3.2289644646716624</v>
          </cell>
          <cell r="H40">
            <v>51.299547656419918</v>
          </cell>
          <cell r="I40">
            <v>-21.056295610230421</v>
          </cell>
          <cell r="J40">
            <v>4.6081550810840355</v>
          </cell>
          <cell r="K40">
            <v>3.7908940665656559</v>
          </cell>
          <cell r="L40">
            <v>2.3697972010502184</v>
          </cell>
          <cell r="M40">
            <v>3.4370919990746103</v>
          </cell>
          <cell r="N40">
            <v>6.9987701711063437</v>
          </cell>
          <cell r="O40">
            <v>-1.8755532064932794</v>
          </cell>
          <cell r="P40">
            <v>1.2855234123873629</v>
          </cell>
          <cell r="Q40">
            <v>-0.39311641781871742</v>
          </cell>
          <cell r="R40">
            <v>4.4129798120143562</v>
          </cell>
          <cell r="S40">
            <v>-1.0176532271147067</v>
          </cell>
          <cell r="T40">
            <v>-1.433885910850961</v>
          </cell>
          <cell r="U40">
            <v>2.5895584359247863</v>
          </cell>
          <cell r="V40">
            <v>1.3653744468689553</v>
          </cell>
          <cell r="W40">
            <v>3.2181649108289179</v>
          </cell>
          <cell r="X40">
            <v>4.2155067736040053</v>
          </cell>
          <cell r="Y40">
            <v>3.3224302300836115</v>
          </cell>
          <cell r="Z40">
            <v>3.930856514939677</v>
          </cell>
        </row>
        <row r="41">
          <cell r="C41" t="str">
            <v>Cayman Islands</v>
          </cell>
          <cell r="D41" t="str">
            <v>CYM</v>
          </cell>
          <cell r="I41">
            <v>3.0978031872331542</v>
          </cell>
        </row>
        <row r="42">
          <cell r="C42" t="str">
            <v>Central African Republic</v>
          </cell>
          <cell r="D42" t="str">
            <v>CAF</v>
          </cell>
          <cell r="E42">
            <v>2.2659108066589653</v>
          </cell>
          <cell r="F42">
            <v>-1.6363146759144911</v>
          </cell>
          <cell r="G42">
            <v>2.3978364146349378</v>
          </cell>
          <cell r="H42">
            <v>-3.4384223774680152</v>
          </cell>
          <cell r="I42">
            <v>22.752629211905145</v>
          </cell>
          <cell r="J42">
            <v>10.305024107023414</v>
          </cell>
          <cell r="K42">
            <v>1.8229180994194536</v>
          </cell>
          <cell r="L42">
            <v>1.3684278985189593</v>
          </cell>
          <cell r="M42">
            <v>0.98697454923757277</v>
          </cell>
          <cell r="N42">
            <v>1.1341748290861062</v>
          </cell>
          <cell r="O42">
            <v>3.1554496570369395</v>
          </cell>
          <cell r="P42">
            <v>4.2950324692623667</v>
          </cell>
          <cell r="Q42">
            <v>1.7733859681280393</v>
          </cell>
          <cell r="R42">
            <v>3.1531748001065978</v>
          </cell>
          <cell r="S42">
            <v>0.28544454896962179</v>
          </cell>
          <cell r="T42">
            <v>3.6818728863213863</v>
          </cell>
          <cell r="U42">
            <v>4.2098439137180179</v>
          </cell>
          <cell r="V42">
            <v>1.8381347817894067</v>
          </cell>
          <cell r="W42">
            <v>7.033650000731356</v>
          </cell>
          <cell r="X42">
            <v>3.6039585470142015</v>
          </cell>
          <cell r="Y42">
            <v>2.0552179984782697</v>
          </cell>
          <cell r="Z42">
            <v>1.921711633767714</v>
          </cell>
        </row>
        <row r="43">
          <cell r="C43" t="str">
            <v>Chad</v>
          </cell>
          <cell r="D43" t="str">
            <v>TCD</v>
          </cell>
          <cell r="E43">
            <v>8.0123290311523903</v>
          </cell>
          <cell r="F43">
            <v>3.0734989593571811</v>
          </cell>
          <cell r="G43">
            <v>-12.906553831853358</v>
          </cell>
          <cell r="H43">
            <v>-1.314603714075119</v>
          </cell>
          <cell r="I43">
            <v>43.544963774264261</v>
          </cell>
          <cell r="J43">
            <v>8.8331272702046277</v>
          </cell>
          <cell r="K43">
            <v>11.458454943930846</v>
          </cell>
          <cell r="L43">
            <v>3.7827854680088109</v>
          </cell>
          <cell r="M43">
            <v>6.7494088277043573</v>
          </cell>
          <cell r="N43">
            <v>-7.5728662821410637</v>
          </cell>
          <cell r="O43">
            <v>5.2898048567455049</v>
          </cell>
          <cell r="P43">
            <v>13.797652755776696</v>
          </cell>
          <cell r="Q43">
            <v>1.907819434292108</v>
          </cell>
          <cell r="R43">
            <v>7.9004696197458202E-2</v>
          </cell>
          <cell r="S43">
            <v>9.7342564815244828</v>
          </cell>
          <cell r="T43">
            <v>2.1932279514086588</v>
          </cell>
          <cell r="U43">
            <v>13.807127946589475</v>
          </cell>
          <cell r="V43">
            <v>5.0856362761687137</v>
          </cell>
          <cell r="W43">
            <v>11.942708295959321</v>
          </cell>
          <cell r="X43">
            <v>-9.5989480604865349</v>
          </cell>
          <cell r="Y43">
            <v>11.942668416818393</v>
          </cell>
          <cell r="Z43">
            <v>2.6339503752467834</v>
          </cell>
        </row>
        <row r="44">
          <cell r="C44" t="str">
            <v>Channel Islands</v>
          </cell>
          <cell r="D44" t="str">
            <v>CHI</v>
          </cell>
          <cell r="N44">
            <v>3.9096309788335475</v>
          </cell>
          <cell r="O44">
            <v>3.8923175923718958</v>
          </cell>
          <cell r="P44">
            <v>3.3016355313307173</v>
          </cell>
          <cell r="Q44">
            <v>4.3827255671919971</v>
          </cell>
          <cell r="R44">
            <v>4.3537154939644154</v>
          </cell>
          <cell r="S44">
            <v>3.7975713354445588</v>
          </cell>
          <cell r="T44">
            <v>2.5047096573489682</v>
          </cell>
          <cell r="U44">
            <v>3.2789316074921118</v>
          </cell>
          <cell r="V44">
            <v>3.3363332509521797</v>
          </cell>
        </row>
        <row r="45">
          <cell r="C45" t="str">
            <v>Chile</v>
          </cell>
          <cell r="D45" t="str">
            <v>CHL</v>
          </cell>
          <cell r="E45">
            <v>22.459259271213881</v>
          </cell>
          <cell r="F45">
            <v>22.435126771619721</v>
          </cell>
          <cell r="G45">
            <v>12.893196028220828</v>
          </cell>
          <cell r="H45">
            <v>11.750306372573036</v>
          </cell>
          <cell r="I45">
            <v>13.730795573025034</v>
          </cell>
          <cell r="J45">
            <v>10.420668256043683</v>
          </cell>
          <cell r="K45">
            <v>2.7274605447293823</v>
          </cell>
          <cell r="L45">
            <v>4.2700102367238912</v>
          </cell>
          <cell r="M45">
            <v>1.9260725862277184</v>
          </cell>
          <cell r="N45">
            <v>2.4316652793267224</v>
          </cell>
          <cell r="O45">
            <v>10.278221431446653</v>
          </cell>
          <cell r="P45">
            <v>3.8428911557906673</v>
          </cell>
          <cell r="Q45">
            <v>4.2178427534156526</v>
          </cell>
          <cell r="R45">
            <v>5.8608088667574805</v>
          </cell>
          <cell r="S45">
            <v>7.4776596651213083</v>
          </cell>
          <cell r="T45">
            <v>7.5523257294833428</v>
          </cell>
          <cell r="U45">
            <v>12.421890595225619</v>
          </cell>
          <cell r="V45">
            <v>5.4522960396285498</v>
          </cell>
          <cell r="W45">
            <v>0.23778552826141208</v>
          </cell>
          <cell r="X45">
            <v>4.2249127277259362</v>
          </cell>
          <cell r="Y45">
            <v>7.4705050477443109</v>
          </cell>
          <cell r="Z45">
            <v>2.7798506471515338</v>
          </cell>
        </row>
        <row r="46">
          <cell r="C46" t="str">
            <v>China</v>
          </cell>
          <cell r="D46" t="str">
            <v>CHN</v>
          </cell>
          <cell r="E46">
            <v>5.8384860412294302</v>
          </cell>
          <cell r="F46">
            <v>6.8493800631492547</v>
          </cell>
          <cell r="G46">
            <v>8.2374689908004228</v>
          </cell>
          <cell r="H46">
            <v>15.121173409129483</v>
          </cell>
          <cell r="I46">
            <v>20.607394592883495</v>
          </cell>
          <cell r="J46">
            <v>13.736252246947075</v>
          </cell>
          <cell r="K46">
            <v>6.4353707703264575</v>
          </cell>
          <cell r="L46">
            <v>1.5129002004341316</v>
          </cell>
          <cell r="M46">
            <v>-0.85853301310305596</v>
          </cell>
          <cell r="N46">
            <v>-1.2547844802564043</v>
          </cell>
          <cell r="O46">
            <v>2.0622247938861733</v>
          </cell>
          <cell r="P46">
            <v>2.0528823785566317</v>
          </cell>
          <cell r="Q46">
            <v>0.58419734916085986</v>
          </cell>
          <cell r="R46">
            <v>2.6115461670377158</v>
          </cell>
          <cell r="S46">
            <v>6.9128156907474221</v>
          </cell>
          <cell r="T46">
            <v>3.9297507153077476</v>
          </cell>
          <cell r="U46">
            <v>3.7855503359273115</v>
          </cell>
          <cell r="V46">
            <v>7.6019713498057797</v>
          </cell>
          <cell r="W46">
            <v>7.797851283337593</v>
          </cell>
          <cell r="X46">
            <v>-0.59334224847754058</v>
          </cell>
          <cell r="Y46">
            <v>6.6841096681874177</v>
          </cell>
          <cell r="Z46">
            <v>7.7539566949746046</v>
          </cell>
        </row>
        <row r="47">
          <cell r="C47" t="str">
            <v>Colombia</v>
          </cell>
          <cell r="D47" t="str">
            <v>COL</v>
          </cell>
          <cell r="E47">
            <v>26.105139222294582</v>
          </cell>
          <cell r="F47">
            <v>26.187814086988581</v>
          </cell>
          <cell r="G47">
            <v>22.22595459181764</v>
          </cell>
          <cell r="H47">
            <v>27.953540011373263</v>
          </cell>
          <cell r="I47">
            <v>45.357061462691149</v>
          </cell>
          <cell r="J47">
            <v>18.850957257864991</v>
          </cell>
          <cell r="K47">
            <v>16.868378789801497</v>
          </cell>
          <cell r="L47">
            <v>16.839852933650889</v>
          </cell>
          <cell r="M47">
            <v>14.773045408734234</v>
          </cell>
          <cell r="N47">
            <v>12.622940834170876</v>
          </cell>
          <cell r="O47">
            <v>31.761347592457241</v>
          </cell>
          <cell r="P47">
            <v>6.518448292022768</v>
          </cell>
          <cell r="Q47">
            <v>5.9681905729737821</v>
          </cell>
          <cell r="R47">
            <v>6.8290148418355727</v>
          </cell>
          <cell r="S47">
            <v>7.2830334069626304</v>
          </cell>
          <cell r="T47">
            <v>5.557541216914359</v>
          </cell>
          <cell r="U47">
            <v>5.7750910623853144</v>
          </cell>
          <cell r="V47">
            <v>5.0397573321594678</v>
          </cell>
          <cell r="W47">
            <v>7.5556995074566942</v>
          </cell>
          <cell r="X47">
            <v>3.4079069323808824</v>
          </cell>
          <cell r="Y47">
            <v>3.6026560653553759</v>
          </cell>
          <cell r="Z47">
            <v>6.9148029491965701</v>
          </cell>
        </row>
        <row r="48">
          <cell r="C48" t="str">
            <v>Comoros</v>
          </cell>
          <cell r="D48" t="str">
            <v>COM</v>
          </cell>
          <cell r="E48">
            <v>2.1751823242385626</v>
          </cell>
          <cell r="F48">
            <v>8.1194391391437932</v>
          </cell>
          <cell r="G48">
            <v>-6.7646902741630157</v>
          </cell>
          <cell r="H48">
            <v>2.8330009111639356</v>
          </cell>
          <cell r="I48">
            <v>9.4167851981874264</v>
          </cell>
          <cell r="J48">
            <v>8.3207385996511647</v>
          </cell>
          <cell r="K48">
            <v>3.1990915318549327</v>
          </cell>
          <cell r="L48">
            <v>0.92383158413377942</v>
          </cell>
          <cell r="M48">
            <v>1.3463855337996051</v>
          </cell>
          <cell r="N48">
            <v>5.8116547680790092</v>
          </cell>
          <cell r="O48">
            <v>3.4264454672393612</v>
          </cell>
          <cell r="P48">
            <v>8.6308124823148802</v>
          </cell>
          <cell r="Q48">
            <v>4.1706882597640771</v>
          </cell>
          <cell r="R48">
            <v>5.1247938498404579</v>
          </cell>
          <cell r="S48">
            <v>1.7706572030496943</v>
          </cell>
          <cell r="T48">
            <v>2.2997626060009964</v>
          </cell>
          <cell r="U48">
            <v>1.9998974037534083</v>
          </cell>
          <cell r="V48">
            <v>5.1832448349319122</v>
          </cell>
          <cell r="W48">
            <v>5.5059841113695143</v>
          </cell>
          <cell r="X48">
            <v>4.5863816241484159</v>
          </cell>
          <cell r="Y48">
            <v>4.2712638923024855</v>
          </cell>
          <cell r="Z48">
            <v>4.6928042198808555</v>
          </cell>
        </row>
        <row r="49">
          <cell r="C49" t="str">
            <v>Congo, Dem. Rep.</v>
          </cell>
          <cell r="D49" t="str">
            <v>ZAR</v>
          </cell>
          <cell r="E49">
            <v>108.95530711144761</v>
          </cell>
          <cell r="F49">
            <v>2202.2898842431441</v>
          </cell>
          <cell r="G49">
            <v>4078.4762785656558</v>
          </cell>
          <cell r="H49">
            <v>1662.416682427543</v>
          </cell>
          <cell r="I49">
            <v>26762.018330144299</v>
          </cell>
          <cell r="J49">
            <v>466.40724429821421</v>
          </cell>
          <cell r="K49">
            <v>638.18883212664366</v>
          </cell>
          <cell r="L49">
            <v>192.64283633692378</v>
          </cell>
          <cell r="M49">
            <v>26.935376854547528</v>
          </cell>
          <cell r="N49">
            <v>441.90249164758018</v>
          </cell>
          <cell r="O49">
            <v>515.77740394122361</v>
          </cell>
          <cell r="P49">
            <v>383.98006705428304</v>
          </cell>
          <cell r="Q49">
            <v>31.986110594306467</v>
          </cell>
          <cell r="R49">
            <v>13.038231961908295</v>
          </cell>
          <cell r="S49">
            <v>6.1076632550909267</v>
          </cell>
          <cell r="T49">
            <v>21.542962855695436</v>
          </cell>
          <cell r="U49">
            <v>14.836696100366638</v>
          </cell>
          <cell r="V49">
            <v>17.858672668313645</v>
          </cell>
          <cell r="W49">
            <v>18.873745022248059</v>
          </cell>
          <cell r="X49">
            <v>35.112977176986334</v>
          </cell>
          <cell r="Y49">
            <v>22.120512423730048</v>
          </cell>
          <cell r="Z49">
            <v>13.408402713854571</v>
          </cell>
        </row>
        <row r="50">
          <cell r="C50" t="str">
            <v>Congo, Rep.</v>
          </cell>
          <cell r="D50" t="str">
            <v>COG</v>
          </cell>
          <cell r="E50">
            <v>-1.0290682715649524</v>
          </cell>
          <cell r="F50">
            <v>-1.4806356966146978</v>
          </cell>
          <cell r="G50">
            <v>-1.5692684096493537</v>
          </cell>
          <cell r="H50">
            <v>-1.1308286097479652</v>
          </cell>
          <cell r="I50">
            <v>36.752825640731714</v>
          </cell>
          <cell r="J50">
            <v>3.3959295159591676</v>
          </cell>
          <cell r="K50">
            <v>17.991924030185785</v>
          </cell>
          <cell r="L50">
            <v>4.9645176765187955</v>
          </cell>
          <cell r="M50">
            <v>-18.222089660446514</v>
          </cell>
          <cell r="N50">
            <v>29.35534192885433</v>
          </cell>
          <cell r="O50">
            <v>47.040083080429469</v>
          </cell>
          <cell r="P50">
            <v>-13.925208169174013</v>
          </cell>
          <cell r="Q50">
            <v>-1.7389275606209367</v>
          </cell>
          <cell r="R50">
            <v>-4.2515369187954946</v>
          </cell>
          <cell r="S50">
            <v>16.807238303985457</v>
          </cell>
          <cell r="T50">
            <v>21.329453885851962</v>
          </cell>
          <cell r="U50">
            <v>18.519373078255526</v>
          </cell>
          <cell r="V50">
            <v>1.1224529179489906</v>
          </cell>
          <cell r="W50">
            <v>25.027646381369408</v>
          </cell>
          <cell r="X50">
            <v>-20.627220324828471</v>
          </cell>
          <cell r="Y50">
            <v>20.722029227065121</v>
          </cell>
          <cell r="Z50">
            <v>10.670333232242157</v>
          </cell>
        </row>
        <row r="51">
          <cell r="C51" t="str">
            <v>Costa Rica</v>
          </cell>
          <cell r="D51" t="str">
            <v>CRI</v>
          </cell>
          <cell r="E51">
            <v>17.113174378089454</v>
          </cell>
          <cell r="F51">
            <v>26.148284781856404</v>
          </cell>
          <cell r="G51">
            <v>20.481211292839106</v>
          </cell>
          <cell r="H51">
            <v>10.623451935257464</v>
          </cell>
          <cell r="I51">
            <v>15.548368346761549</v>
          </cell>
          <cell r="J51">
            <v>22.192490808641807</v>
          </cell>
          <cell r="K51">
            <v>15.797781728732517</v>
          </cell>
          <cell r="L51">
            <v>14.894700439458106</v>
          </cell>
          <cell r="M51">
            <v>12.079242120954191</v>
          </cell>
          <cell r="N51">
            <v>15.021410746959461</v>
          </cell>
          <cell r="O51">
            <v>6.9765283389000956</v>
          </cell>
          <cell r="P51">
            <v>8.6003830387524829</v>
          </cell>
          <cell r="Q51">
            <v>9.1822914353255669</v>
          </cell>
          <cell r="R51">
            <v>8.2876619261468107</v>
          </cell>
          <cell r="S51">
            <v>11.845625933789989</v>
          </cell>
          <cell r="T51">
            <v>10.623636112632838</v>
          </cell>
          <cell r="U51">
            <v>10.999484512537776</v>
          </cell>
          <cell r="V51">
            <v>9.384020092332463</v>
          </cell>
          <cell r="W51">
            <v>12.397404449230748</v>
          </cell>
          <cell r="X51">
            <v>8.3803286216585349</v>
          </cell>
          <cell r="Y51">
            <v>8.0028613429731053</v>
          </cell>
          <cell r="Z51">
            <v>4.1493791026668987</v>
          </cell>
        </row>
        <row r="52">
          <cell r="C52" t="str">
            <v>Cote d'Ivoire</v>
          </cell>
          <cell r="D52" t="str">
            <v>CIV</v>
          </cell>
          <cell r="E52">
            <v>-4.5232735440645087</v>
          </cell>
          <cell r="F52">
            <v>0.6634892698966155</v>
          </cell>
          <cell r="G52">
            <v>-2.3837136351048116E-2</v>
          </cell>
          <cell r="H52">
            <v>6.1541942934780138</v>
          </cell>
          <cell r="I52">
            <v>46.386069427176437</v>
          </cell>
          <cell r="J52">
            <v>11.043789856250413</v>
          </cell>
          <cell r="K52">
            <v>4.9830845762522671</v>
          </cell>
          <cell r="L52">
            <v>4.2177760853008266</v>
          </cell>
          <cell r="M52">
            <v>5.2189283093986063</v>
          </cell>
          <cell r="N52">
            <v>0.91720175858247899</v>
          </cell>
          <cell r="O52">
            <v>-0.37928023545813971</v>
          </cell>
          <cell r="P52">
            <v>4.2477312709389992</v>
          </cell>
          <cell r="Q52">
            <v>5.0734633500382671</v>
          </cell>
          <cell r="R52">
            <v>1.3028298606421913</v>
          </cell>
          <cell r="S52">
            <v>0.62715203035021716</v>
          </cell>
          <cell r="T52">
            <v>4.2270406261741158</v>
          </cell>
          <cell r="U52">
            <v>4.498897928816973</v>
          </cell>
          <cell r="V52">
            <v>2.7121674566872969</v>
          </cell>
          <cell r="W52">
            <v>7.99862264105073</v>
          </cell>
          <cell r="X52">
            <v>1.5904068728758602E-2</v>
          </cell>
          <cell r="Y52">
            <v>1.9001424524182511</v>
          </cell>
          <cell r="Z52">
            <v>5.0326421255550713</v>
          </cell>
        </row>
        <row r="53">
          <cell r="C53" t="str">
            <v>Croatia</v>
          </cell>
          <cell r="D53" t="str">
            <v>HRV</v>
          </cell>
          <cell r="K53">
            <v>3.8468388339395858</v>
          </cell>
          <cell r="L53">
            <v>7.1350759682135418</v>
          </cell>
          <cell r="M53">
            <v>8.2041127254280752</v>
          </cell>
          <cell r="N53">
            <v>3.8128927380349609</v>
          </cell>
          <cell r="O53">
            <v>4.6049624433317717</v>
          </cell>
          <cell r="P53">
            <v>4.1482393544456357</v>
          </cell>
          <cell r="Q53">
            <v>3.5340312189809708</v>
          </cell>
          <cell r="R53">
            <v>4.0547841114167511</v>
          </cell>
          <cell r="S53">
            <v>3.7942838568538804</v>
          </cell>
          <cell r="T53">
            <v>3.3464131151020808</v>
          </cell>
          <cell r="U53">
            <v>4.0143330809890898</v>
          </cell>
          <cell r="V53">
            <v>4.1002140106849936</v>
          </cell>
          <cell r="W53">
            <v>5.6839714801678838</v>
          </cell>
          <cell r="X53">
            <v>2.8533050573537508</v>
          </cell>
          <cell r="Y53">
            <v>0.90295628940633321</v>
          </cell>
          <cell r="Z53">
            <v>2.1466177389774259</v>
          </cell>
        </row>
        <row r="54">
          <cell r="C54" t="str">
            <v>Cuba</v>
          </cell>
          <cell r="D54" t="str">
            <v>CUB</v>
          </cell>
          <cell r="E54">
            <v>5.2612743784048632</v>
          </cell>
          <cell r="F54">
            <v>-7.3878430072567625</v>
          </cell>
          <cell r="G54">
            <v>3.7457209420465745</v>
          </cell>
          <cell r="H54">
            <v>18.975491561423468</v>
          </cell>
          <cell r="I54">
            <v>26.282032316634059</v>
          </cell>
          <cell r="J54">
            <v>10.508667435284494</v>
          </cell>
          <cell r="K54">
            <v>-2.6718846634900615</v>
          </cell>
          <cell r="L54">
            <v>-1.3526964485750312</v>
          </cell>
          <cell r="M54">
            <v>1.3024617576085546</v>
          </cell>
          <cell r="N54">
            <v>3.7881248983351838</v>
          </cell>
          <cell r="O54">
            <v>1.7369796957905237</v>
          </cell>
          <cell r="P54">
            <v>0.46117587620886979</v>
          </cell>
          <cell r="Q54">
            <v>4.5260103793175688</v>
          </cell>
          <cell r="R54">
            <v>2.9760423781596899</v>
          </cell>
          <cell r="S54">
            <v>0.60428706236832852</v>
          </cell>
          <cell r="T54">
            <v>0.38141169293845678</v>
          </cell>
          <cell r="U54">
            <v>10.363210881581921</v>
          </cell>
          <cell r="V54">
            <v>3.5904432590947692</v>
          </cell>
          <cell r="W54">
            <v>-0.3440162564961895</v>
          </cell>
          <cell r="X54">
            <v>0.95845766680966449</v>
          </cell>
          <cell r="Y54">
            <v>1.031825107456612</v>
          </cell>
        </row>
        <row r="55">
          <cell r="C55" t="str">
            <v>Curacao</v>
          </cell>
          <cell r="D55" t="str">
            <v>CUW</v>
          </cell>
        </row>
        <row r="56">
          <cell r="C56" t="str">
            <v>Cyprus</v>
          </cell>
          <cell r="D56" t="str">
            <v>CYP</v>
          </cell>
          <cell r="E56">
            <v>5.4331257300329412</v>
          </cell>
          <cell r="F56">
            <v>3.8880067493872303</v>
          </cell>
          <cell r="G56">
            <v>6.0413821461567494</v>
          </cell>
          <cell r="H56">
            <v>4.8031339999934346</v>
          </cell>
          <cell r="I56">
            <v>5.270979994188508</v>
          </cell>
          <cell r="J56">
            <v>8.042750222563285</v>
          </cell>
          <cell r="K56">
            <v>2.2897929489376025</v>
          </cell>
          <cell r="L56">
            <v>2.4383759724698706</v>
          </cell>
          <cell r="M56">
            <v>2.940215273188258</v>
          </cell>
          <cell r="N56">
            <v>2.3485635496913915</v>
          </cell>
          <cell r="O56">
            <v>3.8193239920965851</v>
          </cell>
          <cell r="P56">
            <v>3.3739602925483894</v>
          </cell>
          <cell r="Q56">
            <v>1.1938098964929367</v>
          </cell>
          <cell r="R56">
            <v>5.0852582539961872</v>
          </cell>
          <cell r="S56">
            <v>3.2268371277991008</v>
          </cell>
          <cell r="T56">
            <v>2.3876102873123557</v>
          </cell>
          <cell r="U56">
            <v>2.9790060408831494</v>
          </cell>
          <cell r="V56">
            <v>4.6336305349054925</v>
          </cell>
          <cell r="W56">
            <v>5.0570414259971415</v>
          </cell>
          <cell r="X56">
            <v>-0.31161305792223004</v>
          </cell>
          <cell r="Y56">
            <v>1.9009982762073321</v>
          </cell>
          <cell r="Z56">
            <v>1.2170331461008601</v>
          </cell>
        </row>
        <row r="57">
          <cell r="C57" t="str">
            <v>Czech Republic</v>
          </cell>
          <cell r="D57" t="str">
            <v>CZE</v>
          </cell>
          <cell r="F57">
            <v>36.192959217288035</v>
          </cell>
          <cell r="G57">
            <v>12.356934641128746</v>
          </cell>
          <cell r="H57">
            <v>21.009140280058048</v>
          </cell>
          <cell r="I57">
            <v>12.341653123591854</v>
          </cell>
          <cell r="J57">
            <v>9.107641510049902</v>
          </cell>
          <cell r="K57">
            <v>9.8720841447919696</v>
          </cell>
          <cell r="L57">
            <v>7.9213714864184226</v>
          </cell>
          <cell r="M57">
            <v>9.6312557417151083</v>
          </cell>
          <cell r="N57">
            <v>2.5195947265375764</v>
          </cell>
          <cell r="O57">
            <v>1.3725711450734508</v>
          </cell>
          <cell r="P57">
            <v>4.6391749400241906</v>
          </cell>
          <cell r="Q57">
            <v>2.6527745466978558</v>
          </cell>
          <cell r="R57">
            <v>0.89625877829311662</v>
          </cell>
          <cell r="S57">
            <v>4.0336032744080939</v>
          </cell>
          <cell r="T57">
            <v>-0.3485629034845914</v>
          </cell>
          <cell r="U57">
            <v>0.5331622096544919</v>
          </cell>
          <cell r="V57">
            <v>3.3203005509515862</v>
          </cell>
          <cell r="W57">
            <v>1.9157477799707721</v>
          </cell>
          <cell r="X57">
            <v>2.2863772201631605</v>
          </cell>
          <cell r="Y57">
            <v>-1.3789362690664859</v>
          </cell>
          <cell r="Z57">
            <v>-0.77178430808432097</v>
          </cell>
        </row>
        <row r="58">
          <cell r="C58" t="str">
            <v>Denmark</v>
          </cell>
          <cell r="D58" t="str">
            <v>DNK</v>
          </cell>
          <cell r="E58">
            <v>2.8338651631714527</v>
          </cell>
          <cell r="F58">
            <v>2.675378208039632</v>
          </cell>
          <cell r="G58">
            <v>1.6777372620378372</v>
          </cell>
          <cell r="H58">
            <v>0.66532018954521277</v>
          </cell>
          <cell r="I58">
            <v>1.533473903858777</v>
          </cell>
          <cell r="J58">
            <v>1.2568325157716487</v>
          </cell>
          <cell r="K58">
            <v>2.0071198205836538</v>
          </cell>
          <cell r="L58">
            <v>1.9884038985662897</v>
          </cell>
          <cell r="M58">
            <v>1.1874342593338127</v>
          </cell>
          <cell r="N58">
            <v>1.6812514659920339</v>
          </cell>
          <cell r="O58">
            <v>2.9985628288375921</v>
          </cell>
          <cell r="P58">
            <v>2.4962109243762427</v>
          </cell>
          <cell r="Q58">
            <v>2.3031242299285282</v>
          </cell>
          <cell r="R58">
            <v>1.6460746708608269</v>
          </cell>
          <cell r="S58">
            <v>2.3257303549665949</v>
          </cell>
          <cell r="T58">
            <v>2.8778867533317793</v>
          </cell>
          <cell r="U58">
            <v>2.1245980194202474</v>
          </cell>
          <cell r="V58">
            <v>2.2788376472719278</v>
          </cell>
          <cell r="W58">
            <v>4.2317119872726607</v>
          </cell>
          <cell r="X58">
            <v>0.66374650192950924</v>
          </cell>
          <cell r="Y58">
            <v>4.1434804050770424</v>
          </cell>
          <cell r="Z58">
            <v>0.61509376030839746</v>
          </cell>
        </row>
        <row r="59">
          <cell r="C59" t="str">
            <v>Djibouti</v>
          </cell>
          <cell r="D59" t="str">
            <v>DJI</v>
          </cell>
          <cell r="F59">
            <v>6.8000428633242791</v>
          </cell>
          <cell r="G59">
            <v>3.3999711626945555</v>
          </cell>
          <cell r="H59">
            <v>4.399987766928092</v>
          </cell>
          <cell r="I59">
            <v>6.5000047124740661</v>
          </cell>
          <cell r="J59">
            <v>4.8860477741584702</v>
          </cell>
          <cell r="K59">
            <v>3.512804009674781</v>
          </cell>
          <cell r="L59">
            <v>2.5198926182847998</v>
          </cell>
          <cell r="M59">
            <v>2.2045557815838066</v>
          </cell>
          <cell r="N59">
            <v>2.0184355681502382</v>
          </cell>
          <cell r="O59">
            <v>2.4000000000000483</v>
          </cell>
          <cell r="P59">
            <v>1.7597047885583805</v>
          </cell>
          <cell r="Q59">
            <v>0.63252459902788871</v>
          </cell>
          <cell r="R59">
            <v>1.9682326162773052</v>
          </cell>
          <cell r="S59">
            <v>3.1315534685603978</v>
          </cell>
          <cell r="T59">
            <v>3.1519517773898542</v>
          </cell>
          <cell r="U59">
            <v>3.500829311160274</v>
          </cell>
          <cell r="V59">
            <v>4.9292006059029347</v>
          </cell>
          <cell r="W59">
            <v>9.5236552157317362</v>
          </cell>
          <cell r="X59">
            <v>1.686429500700811</v>
          </cell>
        </row>
        <row r="60">
          <cell r="C60" t="str">
            <v>Dominica</v>
          </cell>
          <cell r="D60" t="str">
            <v>DMA</v>
          </cell>
          <cell r="E60">
            <v>3.0281730736983548</v>
          </cell>
          <cell r="F60">
            <v>7.8308986277113775</v>
          </cell>
          <cell r="G60">
            <v>4.1427125213940457</v>
          </cell>
          <cell r="H60">
            <v>2.7878746294956329</v>
          </cell>
          <cell r="I60">
            <v>5.9876554923488925</v>
          </cell>
          <cell r="J60">
            <v>1.9675762112027542</v>
          </cell>
          <cell r="K60">
            <v>2.8217805659141817</v>
          </cell>
          <cell r="L60">
            <v>2.4220055425424363</v>
          </cell>
          <cell r="M60">
            <v>0.1643483404760957</v>
          </cell>
          <cell r="N60">
            <v>11.360787176067461</v>
          </cell>
          <cell r="O60">
            <v>22.352962799905313</v>
          </cell>
          <cell r="P60">
            <v>2.0661734853862868</v>
          </cell>
          <cell r="Q60">
            <v>0.9578595355231414</v>
          </cell>
          <cell r="R60">
            <v>-2.9520985804108335</v>
          </cell>
          <cell r="S60">
            <v>4.5134087062556887</v>
          </cell>
          <cell r="T60">
            <v>-0.64868039757571694</v>
          </cell>
          <cell r="U60">
            <v>2.7322866669906745</v>
          </cell>
          <cell r="V60">
            <v>2.4958610896683666</v>
          </cell>
          <cell r="W60">
            <v>2.1519077485689451</v>
          </cell>
          <cell r="X60">
            <v>-1.6675225632868518</v>
          </cell>
          <cell r="Y60">
            <v>-2.8912459342941332</v>
          </cell>
          <cell r="Z60">
            <v>2.8994202758211145</v>
          </cell>
        </row>
        <row r="61">
          <cell r="C61" t="str">
            <v>Dominican Republic</v>
          </cell>
          <cell r="D61" t="str">
            <v>DOM</v>
          </cell>
          <cell r="E61">
            <v>50.459253170627193</v>
          </cell>
          <cell r="F61">
            <v>102.75463506341978</v>
          </cell>
          <cell r="G61">
            <v>5.6167064999046943</v>
          </cell>
          <cell r="H61">
            <v>5.0085654868537546</v>
          </cell>
          <cell r="I61">
            <v>10.183854831817456</v>
          </cell>
          <cell r="J61">
            <v>9.4044348191903708</v>
          </cell>
          <cell r="K61">
            <v>3.4324054786263076</v>
          </cell>
          <cell r="L61">
            <v>8.6612332195379054</v>
          </cell>
          <cell r="M61">
            <v>6.0001310899053095</v>
          </cell>
          <cell r="N61">
            <v>3.47959844689953</v>
          </cell>
          <cell r="O61">
            <v>6.9143735488675304</v>
          </cell>
          <cell r="P61">
            <v>5.1081051196190401</v>
          </cell>
          <cell r="Q61">
            <v>5.4717276812103535</v>
          </cell>
          <cell r="R61">
            <v>33.633764728024289</v>
          </cell>
          <cell r="S61">
            <v>45.191128408341172</v>
          </cell>
          <cell r="T61">
            <v>2.694558283250899</v>
          </cell>
          <cell r="U61">
            <v>5.3996558907285532</v>
          </cell>
          <cell r="V61">
            <v>5.7008572546108525</v>
          </cell>
          <cell r="W61">
            <v>9.7676417153538182</v>
          </cell>
          <cell r="X61">
            <v>2.9534006437342555</v>
          </cell>
          <cell r="Y61">
            <v>5.1418078036241184</v>
          </cell>
          <cell r="Z61">
            <v>6.649909294037414</v>
          </cell>
        </row>
        <row r="62">
          <cell r="C62" t="str">
            <v>Ecuador</v>
          </cell>
          <cell r="D62" t="str">
            <v>ECU</v>
          </cell>
          <cell r="E62">
            <v>5.855808947145789</v>
          </cell>
          <cell r="F62">
            <v>4.1732392480750633</v>
          </cell>
          <cell r="G62">
            <v>4.1376397985469282</v>
          </cell>
          <cell r="H62">
            <v>25.191277878416571</v>
          </cell>
          <cell r="I62">
            <v>17.81939536915884</v>
          </cell>
          <cell r="J62">
            <v>6.8645430650147574</v>
          </cell>
          <cell r="K62">
            <v>2.8389875889641871</v>
          </cell>
          <cell r="L62">
            <v>6.8050884192816739</v>
          </cell>
          <cell r="M62">
            <v>-3.6476573954136455</v>
          </cell>
          <cell r="N62">
            <v>-23.478876045044743</v>
          </cell>
          <cell r="O62">
            <v>-7.0435152610778147</v>
          </cell>
          <cell r="P62">
            <v>26.606027761853596</v>
          </cell>
          <cell r="Q62">
            <v>10.662736219729624</v>
          </cell>
          <cell r="R62">
            <v>11.291795379788567</v>
          </cell>
          <cell r="S62">
            <v>5.5935544799809378</v>
          </cell>
          <cell r="T62">
            <v>7.0151488690985957</v>
          </cell>
          <cell r="U62">
            <v>7.7712791473977489</v>
          </cell>
          <cell r="V62">
            <v>6.9292524314421371</v>
          </cell>
          <cell r="W62">
            <v>11.085802827339535</v>
          </cell>
          <cell r="X62">
            <v>-4.379818473186873</v>
          </cell>
          <cell r="Y62">
            <v>7.5958668717048994</v>
          </cell>
          <cell r="Z62">
            <v>5.5269956070342232</v>
          </cell>
        </row>
        <row r="63">
          <cell r="C63" t="str">
            <v>Egypt, Arab Rep.</v>
          </cell>
          <cell r="D63" t="str">
            <v>EGY</v>
          </cell>
          <cell r="E63">
            <v>18.440607229296546</v>
          </cell>
          <cell r="F63">
            <v>14.478571922811057</v>
          </cell>
          <cell r="G63">
            <v>19.73341853932935</v>
          </cell>
          <cell r="H63">
            <v>8.429105390016403</v>
          </cell>
          <cell r="I63">
            <v>8.448871564133853</v>
          </cell>
          <cell r="J63">
            <v>11.399741495637628</v>
          </cell>
          <cell r="K63">
            <v>7.107667446183342</v>
          </cell>
          <cell r="L63">
            <v>9.8775515213478826</v>
          </cell>
          <cell r="M63">
            <v>3.892273039304456</v>
          </cell>
          <cell r="N63">
            <v>0.86995640204278857</v>
          </cell>
          <cell r="O63">
            <v>4.9328671137665197</v>
          </cell>
          <cell r="P63">
            <v>1.8677257208252342</v>
          </cell>
          <cell r="Q63">
            <v>3.1854479637309083</v>
          </cell>
          <cell r="R63">
            <v>6.7774275276343303</v>
          </cell>
          <cell r="S63">
            <v>11.669908998105754</v>
          </cell>
          <cell r="T63">
            <v>6.2127285419584695</v>
          </cell>
          <cell r="U63">
            <v>7.3599779164280363</v>
          </cell>
          <cell r="V63">
            <v>12.595740057197972</v>
          </cell>
          <cell r="W63">
            <v>12.203984463099829</v>
          </cell>
          <cell r="X63">
            <v>11.172234602094889</v>
          </cell>
          <cell r="Y63">
            <v>10.10750975864616</v>
          </cell>
          <cell r="Z63">
            <v>11.200000000000031</v>
          </cell>
        </row>
        <row r="64">
          <cell r="C64" t="str">
            <v>El Salvador</v>
          </cell>
          <cell r="D64" t="str">
            <v>SLV</v>
          </cell>
          <cell r="E64">
            <v>4.7439792923273529</v>
          </cell>
          <cell r="F64">
            <v>6.8062427270888719</v>
          </cell>
          <cell r="G64">
            <v>4.2538752142714316</v>
          </cell>
          <cell r="H64">
            <v>8.5159272422458372</v>
          </cell>
          <cell r="I64">
            <v>9.891626294696394</v>
          </cell>
          <cell r="J64">
            <v>10.436870641778938</v>
          </cell>
          <cell r="K64">
            <v>6.7575377288658416</v>
          </cell>
          <cell r="L64">
            <v>3.5446655868587698</v>
          </cell>
          <cell r="M64">
            <v>3.9491235253562991</v>
          </cell>
          <cell r="N64">
            <v>0.33875659026698202</v>
          </cell>
          <cell r="O64">
            <v>3.1504240994468802</v>
          </cell>
          <cell r="P64">
            <v>3.3993108821413216</v>
          </cell>
          <cell r="Q64">
            <v>1.207639500820477</v>
          </cell>
          <cell r="R64">
            <v>2.8077833793839204</v>
          </cell>
          <cell r="S64">
            <v>3.0874453502700305</v>
          </cell>
          <cell r="T64">
            <v>4.4778957729601387</v>
          </cell>
          <cell r="U64">
            <v>4.4374344407113568</v>
          </cell>
          <cell r="V64">
            <v>4.3705369685946778</v>
          </cell>
          <cell r="W64">
            <v>5.2547201017492711</v>
          </cell>
          <cell r="X64">
            <v>-0.47475411965987746</v>
          </cell>
          <cell r="Y64">
            <v>2.3154397984001918</v>
          </cell>
          <cell r="Z64">
            <v>6.0295691570592851</v>
          </cell>
        </row>
        <row r="65">
          <cell r="C65" t="str">
            <v>Equatorial Guinea</v>
          </cell>
          <cell r="D65" t="str">
            <v>GNQ</v>
          </cell>
          <cell r="E65">
            <v>-2.4962239863710352</v>
          </cell>
          <cell r="F65">
            <v>3.5869156937769588</v>
          </cell>
          <cell r="G65">
            <v>6.9347047233932813E-2</v>
          </cell>
          <cell r="H65">
            <v>-0.69919299130962997</v>
          </cell>
          <cell r="I65">
            <v>54.179158023828336</v>
          </cell>
          <cell r="J65">
            <v>2.6070722785680971</v>
          </cell>
          <cell r="K65">
            <v>25.378940094550018</v>
          </cell>
          <cell r="L65">
            <v>28.051500907353244</v>
          </cell>
          <cell r="M65">
            <v>-24.076428984958881</v>
          </cell>
          <cell r="N65">
            <v>41.159639056150667</v>
          </cell>
          <cell r="O65">
            <v>46.561743341404338</v>
          </cell>
          <cell r="P65">
            <v>-11.971527427988633</v>
          </cell>
          <cell r="Q65">
            <v>-1.5828902735453312</v>
          </cell>
          <cell r="R65">
            <v>0.63562189927704082</v>
          </cell>
          <cell r="S65">
            <v>16.922763505721505</v>
          </cell>
          <cell r="T65">
            <v>42.646226908559612</v>
          </cell>
          <cell r="U65">
            <v>14.406246819121819</v>
          </cell>
          <cell r="V65">
            <v>-1.1577834448471123</v>
          </cell>
          <cell r="W65">
            <v>23.682138087755405</v>
          </cell>
          <cell r="X65">
            <v>-33.126244708126222</v>
          </cell>
          <cell r="Y65">
            <v>25.084100176919904</v>
          </cell>
          <cell r="Z65">
            <v>20.613726777308059</v>
          </cell>
        </row>
        <row r="66">
          <cell r="C66" t="str">
            <v>Eritrea</v>
          </cell>
          <cell r="D66" t="str">
            <v>ERI</v>
          </cell>
          <cell r="H66">
            <v>-1.3831700146346435</v>
          </cell>
          <cell r="I66">
            <v>10.432147861878249</v>
          </cell>
          <cell r="J66">
            <v>9.8100406201095751</v>
          </cell>
          <cell r="K66">
            <v>9.0748335592533635</v>
          </cell>
          <cell r="L66">
            <v>3.8971519122931682</v>
          </cell>
          <cell r="M66">
            <v>9.1091726783033522</v>
          </cell>
          <cell r="N66">
            <v>2.3185615968127848</v>
          </cell>
          <cell r="O66">
            <v>24.977595258725941</v>
          </cell>
          <cell r="P66">
            <v>5.1707855579740141</v>
          </cell>
          <cell r="Q66">
            <v>17.707896535671637</v>
          </cell>
          <cell r="R66">
            <v>31.584813097265254</v>
          </cell>
          <cell r="S66">
            <v>24.794680821108074</v>
          </cell>
          <cell r="T66">
            <v>7.6301517677387096</v>
          </cell>
          <cell r="U66">
            <v>11.388308954374963</v>
          </cell>
          <cell r="V66">
            <v>7.2870617826296069</v>
          </cell>
          <cell r="W66">
            <v>16.086736751323684</v>
          </cell>
          <cell r="X66">
            <v>29.508464133985029</v>
          </cell>
          <cell r="Y66">
            <v>11.561018327366185</v>
          </cell>
          <cell r="Z66">
            <v>13.345796450436652</v>
          </cell>
        </row>
        <row r="67">
          <cell r="C67" t="str">
            <v>Estonia</v>
          </cell>
          <cell r="D67" t="str">
            <v>EST</v>
          </cell>
          <cell r="K67">
            <v>24.136098740485792</v>
          </cell>
          <cell r="L67">
            <v>10.238124262416065</v>
          </cell>
          <cell r="M67">
            <v>5.1501920657098736</v>
          </cell>
          <cell r="N67">
            <v>6.771651670343104</v>
          </cell>
          <cell r="O67">
            <v>4.792860903916889</v>
          </cell>
          <cell r="P67">
            <v>6.4780594606094439</v>
          </cell>
          <cell r="Q67">
            <v>4.6864034821132918</v>
          </cell>
          <cell r="R67">
            <v>4.0420735326127044</v>
          </cell>
          <cell r="S67">
            <v>4.4578383865215443</v>
          </cell>
          <cell r="T67">
            <v>6.0610597329759486</v>
          </cell>
          <cell r="U67">
            <v>8.7727848718198658</v>
          </cell>
          <cell r="V67">
            <v>11.639483665574886</v>
          </cell>
          <cell r="W67">
            <v>5.4065297871571687</v>
          </cell>
          <cell r="X67">
            <v>-1.3530105763495612</v>
          </cell>
          <cell r="Y67">
            <v>0.72187697981271981</v>
          </cell>
          <cell r="Z67">
            <v>2.853249585830838</v>
          </cell>
        </row>
        <row r="68">
          <cell r="C68" t="str">
            <v>Ethiopia</v>
          </cell>
          <cell r="D68" t="str">
            <v>ETH</v>
          </cell>
          <cell r="E68">
            <v>3.2717333723063291</v>
          </cell>
          <cell r="F68">
            <v>19.083769724607791</v>
          </cell>
          <cell r="G68">
            <v>15.532492966476923</v>
          </cell>
          <cell r="H68">
            <v>13.376352772405255</v>
          </cell>
          <cell r="I68">
            <v>2.9308208605595354</v>
          </cell>
          <cell r="J68">
            <v>12.706720166711548</v>
          </cell>
          <cell r="K68">
            <v>0.23899344749547424</v>
          </cell>
          <cell r="L68">
            <v>4.5208069948225784</v>
          </cell>
          <cell r="M68">
            <v>-0.43743590305359703</v>
          </cell>
          <cell r="N68">
            <v>0.6628490025392324</v>
          </cell>
          <cell r="O68">
            <v>6.8794378960609208</v>
          </cell>
          <cell r="P68">
            <v>-5.7546356649960302</v>
          </cell>
          <cell r="Q68">
            <v>-3.6213579133030294</v>
          </cell>
          <cell r="R68">
            <v>12.767483639242656</v>
          </cell>
          <cell r="S68">
            <v>3.9116260165696985</v>
          </cell>
          <cell r="T68">
            <v>9.8752907682100499</v>
          </cell>
          <cell r="U68">
            <v>11.552090686525844</v>
          </cell>
          <cell r="V68">
            <v>17.22083924914503</v>
          </cell>
          <cell r="W68">
            <v>30.312485620899309</v>
          </cell>
          <cell r="X68">
            <v>24.146074387905898</v>
          </cell>
          <cell r="Y68">
            <v>3.8559075963484872</v>
          </cell>
          <cell r="Z68">
            <v>24.402536310177169</v>
          </cell>
        </row>
        <row r="69">
          <cell r="C69" t="str">
            <v>Faeroe Islands</v>
          </cell>
          <cell r="D69" t="str">
            <v>FRO</v>
          </cell>
        </row>
        <row r="70">
          <cell r="C70" t="str">
            <v>Fiji</v>
          </cell>
          <cell r="D70" t="str">
            <v>FJI</v>
          </cell>
          <cell r="E70">
            <v>6.6794721113089253</v>
          </cell>
          <cell r="F70">
            <v>5.9931275758614504</v>
          </cell>
          <cell r="G70">
            <v>6.2651334233683826</v>
          </cell>
          <cell r="H70">
            <v>7.2367370737931793</v>
          </cell>
          <cell r="I70">
            <v>0.84161086209503821</v>
          </cell>
          <cell r="J70">
            <v>1.1569029026616988</v>
          </cell>
          <cell r="K70">
            <v>2.8959918498662915</v>
          </cell>
          <cell r="L70">
            <v>3.4506122650109035</v>
          </cell>
          <cell r="M70">
            <v>7.487580901817509</v>
          </cell>
          <cell r="N70">
            <v>6.8110926054656034</v>
          </cell>
          <cell r="O70">
            <v>-4.6665240705194577</v>
          </cell>
          <cell r="P70">
            <v>3.3610652693580505</v>
          </cell>
          <cell r="Q70">
            <v>3.3190158350951009</v>
          </cell>
          <cell r="R70">
            <v>7.8738303466490294</v>
          </cell>
          <cell r="S70">
            <v>2.239113014753741</v>
          </cell>
          <cell r="T70">
            <v>6.817738083535275</v>
          </cell>
          <cell r="U70">
            <v>3.725106749880382</v>
          </cell>
          <cell r="V70">
            <v>2.9550565421333204</v>
          </cell>
          <cell r="W70">
            <v>3.2933652962701956</v>
          </cell>
          <cell r="X70">
            <v>-0.22979750226349438</v>
          </cell>
          <cell r="Y70">
            <v>8.1966843310768951</v>
          </cell>
          <cell r="Z70">
            <v>10.244893067046434</v>
          </cell>
        </row>
        <row r="71">
          <cell r="C71" t="str">
            <v>Finland</v>
          </cell>
          <cell r="D71" t="str">
            <v>FIN</v>
          </cell>
          <cell r="E71">
            <v>5.4288232048949681</v>
          </cell>
          <cell r="F71">
            <v>1.5006397722225415</v>
          </cell>
          <cell r="G71">
            <v>0.91893928328342156</v>
          </cell>
          <cell r="H71">
            <v>1.9238447800087783</v>
          </cell>
          <cell r="I71">
            <v>1.6371634351134645</v>
          </cell>
          <cell r="J71">
            <v>4.5230874193386512</v>
          </cell>
          <cell r="K71">
            <v>-0.3637985448150971</v>
          </cell>
          <cell r="L71">
            <v>1.9919101022456829</v>
          </cell>
          <cell r="M71">
            <v>3.412473530537568</v>
          </cell>
          <cell r="N71">
            <v>0.93376779638587948</v>
          </cell>
          <cell r="O71">
            <v>2.6095273910448782</v>
          </cell>
          <cell r="P71">
            <v>3.013001612259103</v>
          </cell>
          <cell r="Q71">
            <v>1.2713218760863469</v>
          </cell>
          <cell r="R71">
            <v>-0.68636695425890082</v>
          </cell>
          <cell r="S71">
            <v>0.48308247744741095</v>
          </cell>
          <cell r="T71">
            <v>0.46126600781566651</v>
          </cell>
          <cell r="U71">
            <v>0.84712963794461871</v>
          </cell>
          <cell r="V71">
            <v>2.9901470363952143</v>
          </cell>
          <cell r="W71">
            <v>2.9452945794514136</v>
          </cell>
          <cell r="X71">
            <v>1.4731454577430441</v>
          </cell>
          <cell r="Y71">
            <v>0.42114894883403053</v>
          </cell>
          <cell r="Z71">
            <v>3.0871124976387136</v>
          </cell>
        </row>
        <row r="72">
          <cell r="C72" t="str">
            <v>France</v>
          </cell>
          <cell r="D72" t="str">
            <v>FRA</v>
          </cell>
          <cell r="E72">
            <v>2.7562128486320177</v>
          </cell>
          <cell r="F72">
            <v>2.6506592149498402</v>
          </cell>
          <cell r="G72">
            <v>1.9301395587817609</v>
          </cell>
          <cell r="H72">
            <v>1.7483702160636625</v>
          </cell>
          <cell r="I72">
            <v>1.125065502175886</v>
          </cell>
          <cell r="J72">
            <v>1.2352547787191241</v>
          </cell>
          <cell r="K72">
            <v>1.4605388092120819</v>
          </cell>
          <cell r="L72">
            <v>0.9134876982365796</v>
          </cell>
          <cell r="M72">
            <v>1.0348641444561508</v>
          </cell>
          <cell r="N72">
            <v>0.1767485031614342</v>
          </cell>
          <cell r="O72">
            <v>1.5728795784119427</v>
          </cell>
          <cell r="P72">
            <v>2.0137497755972475</v>
          </cell>
          <cell r="Q72">
            <v>2.2181792356306858</v>
          </cell>
          <cell r="R72">
            <v>1.99740353019304</v>
          </cell>
          <cell r="S72">
            <v>1.6742576673717764</v>
          </cell>
          <cell r="T72">
            <v>1.9122195577382968</v>
          </cell>
          <cell r="U72">
            <v>2.1407115626776516</v>
          </cell>
          <cell r="V72">
            <v>2.5871090034650877</v>
          </cell>
          <cell r="W72">
            <v>2.5420740256401473</v>
          </cell>
          <cell r="X72">
            <v>0.71597214538033427</v>
          </cell>
          <cell r="Y72">
            <v>1.0503661239501128</v>
          </cell>
          <cell r="Z72">
            <v>1.3416754320295183</v>
          </cell>
        </row>
        <row r="73">
          <cell r="C73" t="str">
            <v>French Polynesia</v>
          </cell>
          <cell r="D73" t="str">
            <v>PYF</v>
          </cell>
          <cell r="E73">
            <v>0.76436396354293379</v>
          </cell>
          <cell r="F73">
            <v>1.4501747457204175</v>
          </cell>
          <cell r="G73">
            <v>1.271569883610681</v>
          </cell>
          <cell r="H73">
            <v>2.0028435025181324</v>
          </cell>
          <cell r="I73">
            <v>0.86732343833875802</v>
          </cell>
          <cell r="J73">
            <v>1.1415640302496968</v>
          </cell>
          <cell r="K73">
            <v>1.4683379835990706</v>
          </cell>
          <cell r="L73">
            <v>0.98404423219349724</v>
          </cell>
          <cell r="M73">
            <v>0.72591437929460767</v>
          </cell>
          <cell r="N73">
            <v>0.93059324954165845</v>
          </cell>
          <cell r="O73">
            <v>0.96153405067023812</v>
          </cell>
        </row>
        <row r="74">
          <cell r="C74" t="str">
            <v>Gabon</v>
          </cell>
          <cell r="D74" t="str">
            <v>GAB</v>
          </cell>
          <cell r="E74">
            <v>15.358141391166669</v>
          </cell>
          <cell r="F74">
            <v>-11.366102530173322</v>
          </cell>
          <cell r="G74">
            <v>0.21386695747578699</v>
          </cell>
          <cell r="H74">
            <v>-0.50948077775984757</v>
          </cell>
          <cell r="I74">
            <v>46.551442944737346</v>
          </cell>
          <cell r="J74">
            <v>1.3391154869394626</v>
          </cell>
          <cell r="K74">
            <v>13.562676741919489</v>
          </cell>
          <cell r="L74">
            <v>0.94653683909425013</v>
          </cell>
          <cell r="M74">
            <v>-17.786401479179631</v>
          </cell>
          <cell r="N74">
            <v>19.191335890319763</v>
          </cell>
          <cell r="O74">
            <v>28.089343595284134</v>
          </cell>
          <cell r="P74">
            <v>-6.2525934413139765</v>
          </cell>
          <cell r="Q74">
            <v>-0.24004331625468467</v>
          </cell>
          <cell r="R74">
            <v>-9.0206007485875261E-2</v>
          </cell>
          <cell r="S74">
            <v>6.3264941165840582</v>
          </cell>
          <cell r="T74">
            <v>17.002102403031898</v>
          </cell>
          <cell r="U74">
            <v>7.9268700425279661</v>
          </cell>
          <cell r="V74">
            <v>5.2543099961277449</v>
          </cell>
          <cell r="W74">
            <v>14.710086847920124</v>
          </cell>
          <cell r="X74">
            <v>-19.459482145890689</v>
          </cell>
          <cell r="Y74">
            <v>18.644610058740568</v>
          </cell>
          <cell r="Z74">
            <v>17.424057779487228</v>
          </cell>
        </row>
        <row r="75">
          <cell r="C75" t="str">
            <v>Gambia, The</v>
          </cell>
          <cell r="D75" t="str">
            <v>GMB</v>
          </cell>
          <cell r="E75">
            <v>11.964533402268202</v>
          </cell>
          <cell r="F75">
            <v>134.03587287164939</v>
          </cell>
          <cell r="G75">
            <v>1.9500299163572237</v>
          </cell>
          <cell r="H75">
            <v>5.1423238196313719</v>
          </cell>
          <cell r="I75">
            <v>3.77739635102688</v>
          </cell>
          <cell r="J75">
            <v>3.9632498843775323</v>
          </cell>
          <cell r="K75">
            <v>8.3685691526976314</v>
          </cell>
          <cell r="L75">
            <v>-5.9691190553466953</v>
          </cell>
          <cell r="M75">
            <v>5.4118222891950722</v>
          </cell>
          <cell r="N75">
            <v>-2.4354952652499264</v>
          </cell>
          <cell r="O75">
            <v>2.2169823483005189</v>
          </cell>
          <cell r="P75">
            <v>1.8054376072300897</v>
          </cell>
          <cell r="Q75">
            <v>10.391345224544963</v>
          </cell>
          <cell r="R75">
            <v>12.893940438370535</v>
          </cell>
          <cell r="S75">
            <v>16.846207754781076</v>
          </cell>
          <cell r="T75">
            <v>3.5936812418432567</v>
          </cell>
          <cell r="U75">
            <v>1.9317687464575073</v>
          </cell>
          <cell r="V75">
            <v>4.2939750887061479</v>
          </cell>
          <cell r="W75">
            <v>2.0113625047148247</v>
          </cell>
          <cell r="X75">
            <v>5.1790889793426231</v>
          </cell>
          <cell r="Y75">
            <v>4.2998046390104037</v>
          </cell>
          <cell r="Z75">
            <v>3.7152083294094211</v>
          </cell>
        </row>
        <row r="76">
          <cell r="C76" t="str">
            <v>Georgia</v>
          </cell>
          <cell r="D76" t="str">
            <v>GEO</v>
          </cell>
          <cell r="E76">
            <v>22.425050544150139</v>
          </cell>
          <cell r="F76">
            <v>62.132461448365945</v>
          </cell>
          <cell r="G76">
            <v>1314.1863994943667</v>
          </cell>
          <cell r="H76">
            <v>15442.30071782632</v>
          </cell>
          <cell r="I76">
            <v>6041.5952527611962</v>
          </cell>
          <cell r="J76">
            <v>162.72511497928451</v>
          </cell>
          <cell r="K76">
            <v>43.032632305525567</v>
          </cell>
          <cell r="L76">
            <v>6.5379790367587844</v>
          </cell>
          <cell r="M76">
            <v>6.9362303627810178</v>
          </cell>
          <cell r="N76">
            <v>9.7266121053709327</v>
          </cell>
          <cell r="O76">
            <v>4.6796354621689034</v>
          </cell>
          <cell r="P76">
            <v>5.3769255890828305</v>
          </cell>
          <cell r="Q76">
            <v>5.9196597309206567</v>
          </cell>
          <cell r="R76">
            <v>3.4245664567771286</v>
          </cell>
          <cell r="S76">
            <v>8.3675189045572722</v>
          </cell>
          <cell r="T76">
            <v>7.927263372333357</v>
          </cell>
          <cell r="U76">
            <v>8.4848595013611146</v>
          </cell>
          <cell r="V76">
            <v>9.6928430078789205</v>
          </cell>
          <cell r="W76">
            <v>9.7074092869024327</v>
          </cell>
          <cell r="X76">
            <v>-2.0083707346243926</v>
          </cell>
          <cell r="Y76">
            <v>8.543367382678781</v>
          </cell>
          <cell r="Z76">
            <v>9.2103919845364572</v>
          </cell>
        </row>
        <row r="77">
          <cell r="C77" t="str">
            <v>Germany</v>
          </cell>
          <cell r="D77" t="str">
            <v>DEU</v>
          </cell>
          <cell r="E77">
            <v>3.396643513084868</v>
          </cell>
          <cell r="F77">
            <v>3.0850797440842115</v>
          </cell>
          <cell r="G77">
            <v>5.40047525815082</v>
          </cell>
          <cell r="H77">
            <v>3.9842707143741904</v>
          </cell>
          <cell r="I77">
            <v>2.4934307783614429</v>
          </cell>
          <cell r="J77">
            <v>2.0094187928494875</v>
          </cell>
          <cell r="K77">
            <v>0.63776969603483735</v>
          </cell>
          <cell r="L77">
            <v>0.2634773603613354</v>
          </cell>
          <cell r="M77">
            <v>0.58978676852474621</v>
          </cell>
          <cell r="N77">
            <v>0.19197152812850504</v>
          </cell>
          <cell r="O77">
            <v>-0.67232846098310972</v>
          </cell>
          <cell r="P77">
            <v>1.1254835866161557</v>
          </cell>
          <cell r="Q77">
            <v>1.4312594709977873</v>
          </cell>
          <cell r="R77">
            <v>1.097131760139419</v>
          </cell>
          <cell r="S77">
            <v>1.0709030956487737</v>
          </cell>
          <cell r="T77">
            <v>0.61821195973949727</v>
          </cell>
          <cell r="U77">
            <v>0.31201245344654183</v>
          </cell>
          <cell r="V77">
            <v>1.6303355664363721</v>
          </cell>
          <cell r="W77">
            <v>0.77376648830929184</v>
          </cell>
          <cell r="X77">
            <v>1.1730983550845622</v>
          </cell>
          <cell r="Y77">
            <v>0.92892619619904337</v>
          </cell>
          <cell r="Z77">
            <v>0.80849504076245182</v>
          </cell>
        </row>
        <row r="78">
          <cell r="C78" t="str">
            <v>Ghana</v>
          </cell>
          <cell r="D78" t="str">
            <v>GHA</v>
          </cell>
          <cell r="E78">
            <v>31.166606867411247</v>
          </cell>
          <cell r="F78">
            <v>20.041360671704439</v>
          </cell>
          <cell r="G78">
            <v>11.150065803885113</v>
          </cell>
          <cell r="H78">
            <v>31.757208110154295</v>
          </cell>
          <cell r="I78">
            <v>30.128926644135078</v>
          </cell>
          <cell r="J78">
            <v>43.045330631128394</v>
          </cell>
          <cell r="K78">
            <v>39.83774306512538</v>
          </cell>
          <cell r="L78">
            <v>19.458167094611213</v>
          </cell>
          <cell r="M78">
            <v>17.048465234367313</v>
          </cell>
          <cell r="N78">
            <v>13.97116535611103</v>
          </cell>
          <cell r="O78">
            <v>27.230113947370114</v>
          </cell>
          <cell r="P78">
            <v>34.81794423160855</v>
          </cell>
          <cell r="Q78">
            <v>22.818584202624479</v>
          </cell>
          <cell r="R78">
            <v>28.704407369794836</v>
          </cell>
          <cell r="S78">
            <v>14.350151118853844</v>
          </cell>
          <cell r="T78">
            <v>14.963718370297769</v>
          </cell>
          <cell r="U78">
            <v>80.750137860794155</v>
          </cell>
          <cell r="V78">
            <v>16.276650763928586</v>
          </cell>
          <cell r="W78">
            <v>20.202101757212247</v>
          </cell>
          <cell r="X78">
            <v>16.618317524204954</v>
          </cell>
          <cell r="Y78">
            <v>16.477292271668716</v>
          </cell>
          <cell r="Z78">
            <v>12.523313406683073</v>
          </cell>
        </row>
        <row r="79">
          <cell r="C79" t="str">
            <v>Greece</v>
          </cell>
          <cell r="D79" t="str">
            <v>GRC</v>
          </cell>
          <cell r="E79">
            <v>20.690597631004863</v>
          </cell>
          <cell r="F79">
            <v>19.787743017004217</v>
          </cell>
          <cell r="G79">
            <v>14.798814278663158</v>
          </cell>
          <cell r="H79">
            <v>14.428747167414286</v>
          </cell>
          <cell r="I79">
            <v>11.181888736737662</v>
          </cell>
          <cell r="J79">
            <v>9.7918360470859085</v>
          </cell>
          <cell r="K79">
            <v>7.3412295612524758</v>
          </cell>
          <cell r="L79">
            <v>6.7761836267655582</v>
          </cell>
          <cell r="M79">
            <v>5.1973080843020796</v>
          </cell>
          <cell r="N79">
            <v>3.0286005309242654</v>
          </cell>
          <cell r="O79">
            <v>3.3968488557619025</v>
          </cell>
          <cell r="P79">
            <v>3.1175771991464103</v>
          </cell>
          <cell r="Q79">
            <v>3.4011770701850992</v>
          </cell>
          <cell r="R79">
            <v>3.9221006358711321</v>
          </cell>
          <cell r="S79">
            <v>2.9469442758925908</v>
          </cell>
          <cell r="T79">
            <v>2.811979950834953</v>
          </cell>
          <cell r="U79">
            <v>2.4224168249204325</v>
          </cell>
          <cell r="V79">
            <v>3.3150804477442932</v>
          </cell>
          <cell r="W79">
            <v>4.7220492902230831</v>
          </cell>
          <cell r="X79">
            <v>2.300184563930614</v>
          </cell>
          <cell r="Y79">
            <v>1.1349296057047127</v>
          </cell>
          <cell r="Z79">
            <v>1.0483647733416888</v>
          </cell>
        </row>
        <row r="80">
          <cell r="C80" t="str">
            <v>Greenland</v>
          </cell>
          <cell r="D80" t="str">
            <v>GRL</v>
          </cell>
          <cell r="E80">
            <v>5.0925844520264718</v>
          </cell>
          <cell r="F80">
            <v>3.225274955557623</v>
          </cell>
          <cell r="G80">
            <v>1.5456782528453061</v>
          </cell>
          <cell r="H80">
            <v>1.0420168067225859</v>
          </cell>
          <cell r="I80">
            <v>0.46837437118372804</v>
          </cell>
          <cell r="J80">
            <v>2.0558707100748848</v>
          </cell>
          <cell r="K80">
            <v>0.98010183894554359</v>
          </cell>
          <cell r="L80">
            <v>0.49670350394634966</v>
          </cell>
          <cell r="M80">
            <v>0.97842771379824001</v>
          </cell>
          <cell r="N80">
            <v>1.0604558204413195</v>
          </cell>
          <cell r="O80">
            <v>2.1100930926141643</v>
          </cell>
          <cell r="P80">
            <v>3.4022563648784114</v>
          </cell>
          <cell r="Q80">
            <v>3.1030843269605413</v>
          </cell>
          <cell r="R80">
            <v>2.1972856264537768</v>
          </cell>
          <cell r="S80">
            <v>2.1490560672452688</v>
          </cell>
          <cell r="T80">
            <v>1.5911486958225538</v>
          </cell>
          <cell r="U80">
            <v>-3.0771029290386167</v>
          </cell>
          <cell r="V80">
            <v>5.8875188558798328</v>
          </cell>
          <cell r="W80">
            <v>-23.481731737474547</v>
          </cell>
          <cell r="X80">
            <v>-18.985238572181814</v>
          </cell>
        </row>
        <row r="81">
          <cell r="C81" t="str">
            <v>Grenada</v>
          </cell>
          <cell r="D81" t="str">
            <v>GRD</v>
          </cell>
          <cell r="E81">
            <v>-1.3715032679738641</v>
          </cell>
          <cell r="F81">
            <v>6.819521781853922</v>
          </cell>
          <cell r="G81">
            <v>4.1770194139232615</v>
          </cell>
          <cell r="H81">
            <v>2.4428752995243173</v>
          </cell>
          <cell r="I81">
            <v>1.7996787428991894</v>
          </cell>
          <cell r="J81">
            <v>2.9678717047309817</v>
          </cell>
          <cell r="K81">
            <v>2.4851905866322284</v>
          </cell>
          <cell r="L81">
            <v>-1.0677580438407972</v>
          </cell>
          <cell r="M81">
            <v>4.9016998648997827</v>
          </cell>
          <cell r="N81">
            <v>0.64979396286275914</v>
          </cell>
          <cell r="O81">
            <v>34.4674171236272</v>
          </cell>
          <cell r="P81">
            <v>2.1443952487947939</v>
          </cell>
          <cell r="Q81">
            <v>0.37163448929207732</v>
          </cell>
          <cell r="R81">
            <v>-8.7263993639069781E-2</v>
          </cell>
          <cell r="S81">
            <v>1.6619624075574109</v>
          </cell>
          <cell r="T81">
            <v>2.8369292155118018</v>
          </cell>
          <cell r="U81">
            <v>4.659326671861038</v>
          </cell>
          <cell r="V81">
            <v>2.317813093806194</v>
          </cell>
          <cell r="W81">
            <v>7.8583570562058611</v>
          </cell>
          <cell r="X81">
            <v>-0.23032362854425514</v>
          </cell>
          <cell r="Y81">
            <v>1.0857606080239464</v>
          </cell>
          <cell r="Z81">
            <v>3.1347756344305253</v>
          </cell>
        </row>
        <row r="82">
          <cell r="C82" t="str">
            <v>Guam</v>
          </cell>
          <cell r="D82" t="str">
            <v>GUM</v>
          </cell>
        </row>
        <row r="83">
          <cell r="C83" t="str">
            <v>Guatemala</v>
          </cell>
          <cell r="D83" t="str">
            <v>GTM</v>
          </cell>
          <cell r="E83">
            <v>40.531259001744331</v>
          </cell>
          <cell r="F83">
            <v>32.975052041675525</v>
          </cell>
          <cell r="G83">
            <v>8.861384879049794</v>
          </cell>
          <cell r="H83">
            <v>14.504351607339274</v>
          </cell>
          <cell r="I83">
            <v>11.722278206349856</v>
          </cell>
          <cell r="J83">
            <v>8.6678182579750853</v>
          </cell>
          <cell r="K83">
            <v>8.9000044789929689</v>
          </cell>
          <cell r="L83">
            <v>8.257339509273649</v>
          </cell>
          <cell r="M83">
            <v>9.5024352099369906</v>
          </cell>
          <cell r="N83">
            <v>5.0415579401902733</v>
          </cell>
          <cell r="O83">
            <v>6.8301146858157864</v>
          </cell>
          <cell r="P83">
            <v>-4.0839304501767515</v>
          </cell>
          <cell r="Q83">
            <v>6.4495230933395504</v>
          </cell>
          <cell r="R83">
            <v>4.4559685347826701</v>
          </cell>
          <cell r="S83">
            <v>6.0770208077738204</v>
          </cell>
          <cell r="T83">
            <v>5.6344840784048813</v>
          </cell>
          <cell r="U83">
            <v>4.9938781264423824</v>
          </cell>
          <cell r="V83">
            <v>7.1360302462855714</v>
          </cell>
          <cell r="W83">
            <v>9.4406970643941435</v>
          </cell>
          <cell r="X83">
            <v>3.5432803563480064</v>
          </cell>
          <cell r="Y83">
            <v>5.106511846094449</v>
          </cell>
          <cell r="Z83">
            <v>5.53131985981112</v>
          </cell>
        </row>
        <row r="84">
          <cell r="C84" t="str">
            <v>Guinea</v>
          </cell>
          <cell r="D84" t="str">
            <v>GIN</v>
          </cell>
          <cell r="E84">
            <v>17.279181172140426</v>
          </cell>
          <cell r="F84">
            <v>25.818670565656959</v>
          </cell>
          <cell r="G84">
            <v>26.220213628099103</v>
          </cell>
          <cell r="H84">
            <v>0.67375727613452341</v>
          </cell>
          <cell r="I84">
            <v>1.4280016393251032</v>
          </cell>
          <cell r="J84">
            <v>5.951338301675932</v>
          </cell>
          <cell r="K84">
            <v>1.5459682373107455</v>
          </cell>
          <cell r="L84">
            <v>1.4341266644137818</v>
          </cell>
          <cell r="M84">
            <v>3.3246404439862829</v>
          </cell>
          <cell r="N84">
            <v>4.2276753077976252</v>
          </cell>
          <cell r="O84">
            <v>6.3001239602457133</v>
          </cell>
          <cell r="P84">
            <v>1.7524263157753666</v>
          </cell>
          <cell r="Q84">
            <v>0.43277237845660466</v>
          </cell>
          <cell r="R84">
            <v>15.910696556266089</v>
          </cell>
          <cell r="S84">
            <v>16.521583323138245</v>
          </cell>
          <cell r="T84">
            <v>27.390845373276491</v>
          </cell>
          <cell r="U84">
            <v>37.583890171308468</v>
          </cell>
          <cell r="V84">
            <v>12.986877990829299</v>
          </cell>
          <cell r="W84">
            <v>14.10921147552915</v>
          </cell>
          <cell r="X84">
            <v>6.8063367675375019</v>
          </cell>
          <cell r="Y84">
            <v>20.199578297532156</v>
          </cell>
          <cell r="Z84">
            <v>19.58332017425424</v>
          </cell>
        </row>
        <row r="85">
          <cell r="C85" t="str">
            <v>Guinea-Bissau</v>
          </cell>
          <cell r="D85" t="str">
            <v>GNB</v>
          </cell>
          <cell r="E85">
            <v>30.246036761042006</v>
          </cell>
          <cell r="F85">
            <v>67.894366859903016</v>
          </cell>
          <cell r="G85">
            <v>64.981189988245688</v>
          </cell>
          <cell r="H85">
            <v>49.058885430134865</v>
          </cell>
          <cell r="I85">
            <v>23.249480693306012</v>
          </cell>
          <cell r="J85">
            <v>44.73003810321859</v>
          </cell>
          <cell r="K85">
            <v>39.233713566159167</v>
          </cell>
          <cell r="L85">
            <v>34.138194820921882</v>
          </cell>
          <cell r="M85">
            <v>8.0748345421682899</v>
          </cell>
          <cell r="N85">
            <v>5.2484294777472797</v>
          </cell>
          <cell r="O85">
            <v>3.2607374330019923</v>
          </cell>
          <cell r="P85">
            <v>-5.0790245477205502</v>
          </cell>
          <cell r="Q85">
            <v>4.7038280385778251</v>
          </cell>
          <cell r="R85">
            <v>95.85297369552984</v>
          </cell>
          <cell r="S85">
            <v>-2.2008258883679019</v>
          </cell>
          <cell r="T85">
            <v>5.7724990111906322</v>
          </cell>
          <cell r="U85">
            <v>-1.9818395454810087</v>
          </cell>
          <cell r="V85">
            <v>6.0388221843800949</v>
          </cell>
          <cell r="W85">
            <v>10.461171166720248</v>
          </cell>
          <cell r="X85">
            <v>1.1191695770124284</v>
          </cell>
          <cell r="Y85">
            <v>1.7184015555685335</v>
          </cell>
          <cell r="Z85">
            <v>5.4280309674654461</v>
          </cell>
        </row>
        <row r="86">
          <cell r="C86" t="str">
            <v>Guyana</v>
          </cell>
          <cell r="D86" t="str">
            <v>GUY</v>
          </cell>
          <cell r="E86">
            <v>56.397174876287437</v>
          </cell>
          <cell r="F86">
            <v>126.73710149432114</v>
          </cell>
          <cell r="G86">
            <v>13.499999366593116</v>
          </cell>
          <cell r="H86">
            <v>15.499995194689674</v>
          </cell>
          <cell r="I86">
            <v>19.700005327579845</v>
          </cell>
          <cell r="J86">
            <v>12.400008073277633</v>
          </cell>
          <cell r="K86">
            <v>3.9999906027974959</v>
          </cell>
          <cell r="L86">
            <v>1.3990551022024817</v>
          </cell>
          <cell r="M86">
            <v>3.0009579348387945</v>
          </cell>
          <cell r="N86">
            <v>11.199999139763307</v>
          </cell>
          <cell r="O86">
            <v>6.6000529393497516</v>
          </cell>
          <cell r="P86">
            <v>-1.8875603199074646</v>
          </cell>
          <cell r="Q86">
            <v>4.5138523084225426</v>
          </cell>
          <cell r="R86">
            <v>5.4858710192595908</v>
          </cell>
          <cell r="S86">
            <v>4.8939090823159006</v>
          </cell>
          <cell r="T86">
            <v>7.8985862902404307</v>
          </cell>
          <cell r="U86">
            <v>68.443677328758184</v>
          </cell>
          <cell r="V86">
            <v>12.702461737525709</v>
          </cell>
          <cell r="W86">
            <v>9.0203717084523589</v>
          </cell>
          <cell r="X86">
            <v>2.1301537702548217</v>
          </cell>
          <cell r="Y86">
            <v>6.7029898584828373</v>
          </cell>
        </row>
        <row r="87">
          <cell r="C87" t="str">
            <v>Haiti</v>
          </cell>
          <cell r="D87" t="str">
            <v>HTI</v>
          </cell>
          <cell r="G87">
            <v>20.908165791102348</v>
          </cell>
          <cell r="H87">
            <v>18.336641767500097</v>
          </cell>
          <cell r="I87">
            <v>56.707892418847337</v>
          </cell>
          <cell r="J87">
            <v>15.963664522045519</v>
          </cell>
          <cell r="K87">
            <v>9.9780911492696873</v>
          </cell>
          <cell r="L87">
            <v>12.72560022523615</v>
          </cell>
          <cell r="M87">
            <v>14.139426716215013</v>
          </cell>
          <cell r="N87">
            <v>7.0457069871742561</v>
          </cell>
          <cell r="O87">
            <v>11.050452363881092</v>
          </cell>
          <cell r="P87">
            <v>11.630584209405725</v>
          </cell>
          <cell r="Q87">
            <v>10.005281468359058</v>
          </cell>
          <cell r="R87">
            <v>26.904249559326459</v>
          </cell>
          <cell r="S87">
            <v>21.491544352193742</v>
          </cell>
          <cell r="T87">
            <v>17.587334733484994</v>
          </cell>
          <cell r="U87">
            <v>14.760833479101237</v>
          </cell>
          <cell r="V87">
            <v>8.0159940382436474</v>
          </cell>
          <cell r="W87">
            <v>12.894851942696988</v>
          </cell>
          <cell r="X87">
            <v>3.3971045116741152</v>
          </cell>
          <cell r="Y87">
            <v>4.7266254912246382</v>
          </cell>
          <cell r="Z87">
            <v>6.7745103238876681</v>
          </cell>
        </row>
        <row r="88">
          <cell r="C88" t="str">
            <v>Honduras</v>
          </cell>
          <cell r="D88" t="str">
            <v>HND</v>
          </cell>
          <cell r="E88">
            <v>21.200558335315407</v>
          </cell>
          <cell r="F88">
            <v>26.028340373318386</v>
          </cell>
          <cell r="G88">
            <v>9.1022142911764519</v>
          </cell>
          <cell r="H88">
            <v>13.608334590767228</v>
          </cell>
          <cell r="I88">
            <v>28.886742222007626</v>
          </cell>
          <cell r="J88">
            <v>24.879072318657848</v>
          </cell>
          <cell r="K88">
            <v>22.924776403547042</v>
          </cell>
          <cell r="L88">
            <v>22.279685751970007</v>
          </cell>
          <cell r="M88">
            <v>11.628662626673275</v>
          </cell>
          <cell r="N88">
            <v>11.560254197807794</v>
          </cell>
          <cell r="O88">
            <v>30.819726778721076</v>
          </cell>
          <cell r="P88">
            <v>8.0843932771719267</v>
          </cell>
          <cell r="Q88">
            <v>5.13191524728704</v>
          </cell>
          <cell r="R88">
            <v>5.7597426505604972</v>
          </cell>
          <cell r="S88">
            <v>6.4519056121285416</v>
          </cell>
          <cell r="T88">
            <v>7.2796685952776699</v>
          </cell>
          <cell r="U88">
            <v>5.3482706206304584</v>
          </cell>
          <cell r="V88">
            <v>6.6254519624980901</v>
          </cell>
          <cell r="W88">
            <v>7.790484514521097</v>
          </cell>
          <cell r="X88">
            <v>4.2927966101727009</v>
          </cell>
          <cell r="Y88">
            <v>5.7073271232505647</v>
          </cell>
          <cell r="Z88">
            <v>9.32732578279645</v>
          </cell>
        </row>
        <row r="89">
          <cell r="C89" t="str">
            <v>Hong Kong SAR, China</v>
          </cell>
          <cell r="D89" t="str">
            <v>HKG</v>
          </cell>
          <cell r="E89">
            <v>7.564786522356016</v>
          </cell>
          <cell r="F89">
            <v>9.1403369932863541</v>
          </cell>
          <cell r="G89">
            <v>9.8992970679510108</v>
          </cell>
          <cell r="H89">
            <v>8.6128752281349819</v>
          </cell>
          <cell r="I89">
            <v>6.3212163559917229</v>
          </cell>
          <cell r="J89">
            <v>4.1396538042854871</v>
          </cell>
          <cell r="K89">
            <v>5.8836657013512195</v>
          </cell>
          <cell r="L89">
            <v>5.7602082373283707</v>
          </cell>
          <cell r="M89">
            <v>1.2198449507428961</v>
          </cell>
          <cell r="N89">
            <v>-4.0956530716198216</v>
          </cell>
          <cell r="O89">
            <v>-3.394170427658409</v>
          </cell>
          <cell r="P89">
            <v>-1.773979292772708</v>
          </cell>
          <cell r="Q89">
            <v>-3.4018583856413613</v>
          </cell>
          <cell r="R89">
            <v>-6.0077309728811201</v>
          </cell>
          <cell r="S89">
            <v>-3.5908225946879782</v>
          </cell>
          <cell r="T89">
            <v>-0.15007816701584886</v>
          </cell>
          <cell r="U89">
            <v>-0.53487602200273443</v>
          </cell>
          <cell r="V89">
            <v>3.1374244523696433</v>
          </cell>
          <cell r="W89">
            <v>1.2815251059122801</v>
          </cell>
          <cell r="X89">
            <v>-0.37537993941154468</v>
          </cell>
          <cell r="Y89">
            <v>0.33123498940783236</v>
          </cell>
          <cell r="Z89">
            <v>3.7822262288910196</v>
          </cell>
        </row>
        <row r="90">
          <cell r="C90" t="str">
            <v>Hungary</v>
          </cell>
          <cell r="D90" t="str">
            <v>HUN</v>
          </cell>
          <cell r="E90">
            <v>25.666054233048314</v>
          </cell>
          <cell r="F90">
            <v>38.466153898997135</v>
          </cell>
          <cell r="G90">
            <v>21.509179664756672</v>
          </cell>
          <cell r="H90">
            <v>21.278455091981343</v>
          </cell>
          <cell r="I90">
            <v>19.491060520844343</v>
          </cell>
          <cell r="J90">
            <v>26.732788956876362</v>
          </cell>
          <cell r="K90">
            <v>22.208701902927103</v>
          </cell>
          <cell r="L90">
            <v>20.212936484046025</v>
          </cell>
          <cell r="M90">
            <v>13.651884377112708</v>
          </cell>
          <cell r="N90">
            <v>7.8590578243069871</v>
          </cell>
          <cell r="O90">
            <v>9.7430960991036812</v>
          </cell>
          <cell r="P90">
            <v>11.26310033511399</v>
          </cell>
          <cell r="Q90">
            <v>8.4571531457196443</v>
          </cell>
          <cell r="R90">
            <v>5.3976680371344798</v>
          </cell>
          <cell r="S90">
            <v>5.2344587579787429</v>
          </cell>
          <cell r="T90">
            <v>2.4856046998846182</v>
          </cell>
          <cell r="U90">
            <v>3.4947807062579983</v>
          </cell>
          <cell r="V90">
            <v>5.4374580169322257</v>
          </cell>
          <cell r="W90">
            <v>5.2759093363563068</v>
          </cell>
          <cell r="X90">
            <v>3.5647678278635908</v>
          </cell>
          <cell r="Y90">
            <v>3.0927489940460759</v>
          </cell>
          <cell r="Z90">
            <v>3.5078082354146147</v>
          </cell>
        </row>
        <row r="91">
          <cell r="C91" t="str">
            <v>Iceland</v>
          </cell>
          <cell r="D91" t="str">
            <v>ISL</v>
          </cell>
          <cell r="E91">
            <v>15.171552199273904</v>
          </cell>
          <cell r="F91">
            <v>8.3653421873125069</v>
          </cell>
          <cell r="G91">
            <v>3.4492895054802233</v>
          </cell>
          <cell r="H91">
            <v>1.8318475032074559</v>
          </cell>
          <cell r="I91">
            <v>2.6033769762395167</v>
          </cell>
          <cell r="J91">
            <v>2.9975697119085396</v>
          </cell>
          <cell r="K91">
            <v>2.4743809817383067</v>
          </cell>
          <cell r="L91">
            <v>2.9055571347777089</v>
          </cell>
          <cell r="M91">
            <v>5.1464299459164522</v>
          </cell>
          <cell r="N91">
            <v>3.2562657328558515</v>
          </cell>
          <cell r="O91">
            <v>3.637614684559054</v>
          </cell>
          <cell r="P91">
            <v>8.6316108428773362</v>
          </cell>
          <cell r="Q91">
            <v>5.6255692801798745</v>
          </cell>
          <cell r="R91">
            <v>0.61751014816921668</v>
          </cell>
          <cell r="S91">
            <v>2.5030371301082681</v>
          </cell>
          <cell r="T91">
            <v>2.8424817297057814</v>
          </cell>
          <cell r="U91">
            <v>8.804089878946769</v>
          </cell>
          <cell r="V91">
            <v>5.6508241293589379</v>
          </cell>
          <cell r="W91">
            <v>11.802145166719285</v>
          </cell>
          <cell r="X91">
            <v>8.2934225544910163</v>
          </cell>
          <cell r="Y91">
            <v>6.883744073129634</v>
          </cell>
          <cell r="Z91">
            <v>3.2074946013378423</v>
          </cell>
        </row>
        <row r="92">
          <cell r="C92" t="str">
            <v>India</v>
          </cell>
          <cell r="D92" t="str">
            <v>IND</v>
          </cell>
          <cell r="E92">
            <v>10.668303847582067</v>
          </cell>
          <cell r="F92">
            <v>13.751818943089347</v>
          </cell>
          <cell r="G92">
            <v>8.9651523601259413</v>
          </cell>
          <cell r="H92">
            <v>9.8617828528340539</v>
          </cell>
          <cell r="I92">
            <v>9.9800447750598522</v>
          </cell>
          <cell r="J92">
            <v>9.0627022209675943</v>
          </cell>
          <cell r="K92">
            <v>7.5750182881108259</v>
          </cell>
          <cell r="L92">
            <v>6.476271263268174</v>
          </cell>
          <cell r="M92">
            <v>8.0101675234495247</v>
          </cell>
          <cell r="N92">
            <v>2.8731585661365671</v>
          </cell>
          <cell r="O92">
            <v>3.6549741653554975</v>
          </cell>
          <cell r="P92">
            <v>3.1835818690935156</v>
          </cell>
          <cell r="Q92">
            <v>3.7117827406561332</v>
          </cell>
          <cell r="R92">
            <v>3.8877691164615982</v>
          </cell>
          <cell r="S92">
            <v>5.9323330249752217</v>
          </cell>
          <cell r="T92">
            <v>4.2369316773148284</v>
          </cell>
          <cell r="U92">
            <v>6.4225843652419883</v>
          </cell>
          <cell r="V92">
            <v>5.756243475610006</v>
          </cell>
          <cell r="W92">
            <v>8.6646653182079518</v>
          </cell>
          <cell r="X92">
            <v>5.9645288974126345</v>
          </cell>
          <cell r="Y92">
            <v>8.4805681602130107</v>
          </cell>
          <cell r="Z92">
            <v>7.9938177339502232</v>
          </cell>
        </row>
        <row r="93">
          <cell r="C93" t="str">
            <v>Indonesia</v>
          </cell>
          <cell r="D93" t="str">
            <v>IDN</v>
          </cell>
          <cell r="E93">
            <v>7.7239105364031531</v>
          </cell>
          <cell r="F93">
            <v>8.8277302355620009</v>
          </cell>
          <cell r="G93">
            <v>5.364316196685607</v>
          </cell>
          <cell r="H93">
            <v>8.8801054815495633</v>
          </cell>
          <cell r="I93">
            <v>7.7763777300759358</v>
          </cell>
          <cell r="J93">
            <v>9.7032768606375868</v>
          </cell>
          <cell r="K93">
            <v>8.8535912912451664</v>
          </cell>
          <cell r="L93">
            <v>12.571308928007213</v>
          </cell>
          <cell r="M93">
            <v>75.271284049277483</v>
          </cell>
          <cell r="N93">
            <v>14.161192558066318</v>
          </cell>
          <cell r="O93">
            <v>20.447459303491584</v>
          </cell>
          <cell r="P93">
            <v>14.29571543628299</v>
          </cell>
          <cell r="Q93">
            <v>5.8960516931856262</v>
          </cell>
          <cell r="R93">
            <v>5.4874270424806468</v>
          </cell>
          <cell r="S93">
            <v>8.5507326869851568</v>
          </cell>
          <cell r="T93">
            <v>14.33178585980987</v>
          </cell>
          <cell r="U93">
            <v>14.087421961325262</v>
          </cell>
          <cell r="V93">
            <v>11.258578512194163</v>
          </cell>
          <cell r="W93">
            <v>18.149752472558148</v>
          </cell>
          <cell r="X93">
            <v>8.274750092031951</v>
          </cell>
          <cell r="Y93">
            <v>8.1085199787987392</v>
          </cell>
          <cell r="Z93">
            <v>8.3951915743259065</v>
          </cell>
        </row>
        <row r="94">
          <cell r="C94" t="str">
            <v>Iran, Islamic Rep.</v>
          </cell>
          <cell r="D94" t="str">
            <v>IRN</v>
          </cell>
          <cell r="E94">
            <v>20.564471873808273</v>
          </cell>
          <cell r="F94">
            <v>25.170583192675394</v>
          </cell>
          <cell r="G94">
            <v>28.076456342980038</v>
          </cell>
          <cell r="H94">
            <v>52.959141059927617</v>
          </cell>
          <cell r="I94">
            <v>30.962089356339561</v>
          </cell>
          <cell r="J94">
            <v>38.723396944350526</v>
          </cell>
          <cell r="K94">
            <v>24.716344946170608</v>
          </cell>
          <cell r="L94">
            <v>13.991504186364125</v>
          </cell>
          <cell r="M94">
            <v>9.4563487798660475</v>
          </cell>
          <cell r="N94">
            <v>30.142013715130958</v>
          </cell>
          <cell r="O94">
            <v>26.442304583875881</v>
          </cell>
          <cell r="P94">
            <v>11.625866905505561</v>
          </cell>
          <cell r="Q94">
            <v>28.28165590820376</v>
          </cell>
          <cell r="R94">
            <v>11.803703358006643</v>
          </cell>
          <cell r="S94">
            <v>20.592019687709524</v>
          </cell>
          <cell r="T94">
            <v>17.006725513535571</v>
          </cell>
          <cell r="U94">
            <v>12.145026268106633</v>
          </cell>
          <cell r="V94">
            <v>20.462334957984794</v>
          </cell>
          <cell r="W94">
            <v>17.400447382058744</v>
          </cell>
          <cell r="X94">
            <v>0.59232946801928676</v>
          </cell>
        </row>
        <row r="95">
          <cell r="C95" t="str">
            <v>Iraq</v>
          </cell>
          <cell r="D95" t="str">
            <v>IRQ</v>
          </cell>
          <cell r="M95">
            <v>-15.435248498095717</v>
          </cell>
          <cell r="N95">
            <v>67.171765870157373</v>
          </cell>
          <cell r="O95">
            <v>47.380070595240255</v>
          </cell>
          <cell r="P95">
            <v>-21.632041233632677</v>
          </cell>
          <cell r="Q95">
            <v>10.228837773270911</v>
          </cell>
          <cell r="R95">
            <v>13.177577809194418</v>
          </cell>
          <cell r="S95">
            <v>3.6008318422045704</v>
          </cell>
          <cell r="T95">
            <v>24.01952150708064</v>
          </cell>
          <cell r="U95">
            <v>35.120467226140448</v>
          </cell>
          <cell r="V95">
            <v>6.4888512535750067</v>
          </cell>
          <cell r="W95">
            <v>31.864068977375382</v>
          </cell>
          <cell r="X95">
            <v>-30.141191954047528</v>
          </cell>
          <cell r="Y95">
            <v>25.224421358679834</v>
          </cell>
          <cell r="Z95">
            <v>29.439029409527166</v>
          </cell>
        </row>
        <row r="96">
          <cell r="C96" t="str">
            <v>Ireland</v>
          </cell>
          <cell r="D96" t="str">
            <v>IRL</v>
          </cell>
          <cell r="E96">
            <v>-0.72918459636660771</v>
          </cell>
          <cell r="F96">
            <v>1.8013963306088669</v>
          </cell>
          <cell r="G96">
            <v>2.8122194577244528</v>
          </cell>
          <cell r="H96">
            <v>5.175752615803404</v>
          </cell>
          <cell r="I96">
            <v>1.6945317182467221</v>
          </cell>
          <cell r="J96">
            <v>3.0339961997125613</v>
          </cell>
          <cell r="K96">
            <v>1.0365444626923619</v>
          </cell>
          <cell r="L96">
            <v>4.3734765647621856</v>
          </cell>
          <cell r="M96">
            <v>7.2324460458364399</v>
          </cell>
          <cell r="N96">
            <v>4.7892684438988908</v>
          </cell>
          <cell r="O96">
            <v>7.0150217651053737</v>
          </cell>
          <cell r="P96">
            <v>6.4860602475445717</v>
          </cell>
          <cell r="Q96">
            <v>5.0191883231169641</v>
          </cell>
          <cell r="R96">
            <v>3.0571487003069535</v>
          </cell>
          <cell r="S96">
            <v>2.1881854431986767</v>
          </cell>
          <cell r="T96">
            <v>3.0653976043129489</v>
          </cell>
          <cell r="U96">
            <v>3.5744047587691341</v>
          </cell>
          <cell r="V96">
            <v>1.2774808228255665</v>
          </cell>
          <cell r="W96">
            <v>-2.3322899584097883</v>
          </cell>
          <cell r="X96">
            <v>-4.0648063372768206</v>
          </cell>
          <cell r="Y96">
            <v>-2.4477592469624909</v>
          </cell>
          <cell r="Z96">
            <v>-0.41625577833862343</v>
          </cell>
        </row>
        <row r="97">
          <cell r="C97" t="str">
            <v>Isle of Man</v>
          </cell>
          <cell r="D97" t="str">
            <v>IMY</v>
          </cell>
          <cell r="E97">
            <v>9.0493597615564454</v>
          </cell>
          <cell r="F97">
            <v>6.8904576846751127</v>
          </cell>
          <cell r="G97">
            <v>3.7555344478753909</v>
          </cell>
          <cell r="H97">
            <v>2.1879591645805618</v>
          </cell>
          <cell r="I97">
            <v>2.5377756747484881</v>
          </cell>
          <cell r="J97">
            <v>2.9388805719173945</v>
          </cell>
          <cell r="K97">
            <v>2.554490458018094</v>
          </cell>
          <cell r="L97">
            <v>2.6616850324905386</v>
          </cell>
          <cell r="M97">
            <v>2.3787686215520125</v>
          </cell>
          <cell r="N97">
            <v>2.3000693216711028</v>
          </cell>
          <cell r="O97">
            <v>3.2670543120495239</v>
          </cell>
          <cell r="P97">
            <v>1.1673282930659212</v>
          </cell>
          <cell r="Q97">
            <v>2.9450325064507581</v>
          </cell>
          <cell r="R97">
            <v>2.6499660000064864</v>
          </cell>
          <cell r="S97">
            <v>5.9628493851648869</v>
          </cell>
          <cell r="T97">
            <v>3.1620908670919619</v>
          </cell>
          <cell r="U97">
            <v>3.2769079504294467</v>
          </cell>
          <cell r="V97">
            <v>3.9046406687216972</v>
          </cell>
        </row>
        <row r="98">
          <cell r="C98" t="str">
            <v>Israel</v>
          </cell>
          <cell r="D98" t="str">
            <v>ISR</v>
          </cell>
          <cell r="E98">
            <v>15.898717171796335</v>
          </cell>
          <cell r="F98">
            <v>18.315314542952237</v>
          </cell>
          <cell r="G98">
            <v>13.544681424776911</v>
          </cell>
          <cell r="H98">
            <v>9.2841526652183433</v>
          </cell>
          <cell r="I98">
            <v>12.695597454197099</v>
          </cell>
          <cell r="J98">
            <v>20.676290730459982</v>
          </cell>
          <cell r="K98">
            <v>10.01674638633132</v>
          </cell>
          <cell r="L98">
            <v>7.9035877054991204</v>
          </cell>
          <cell r="M98">
            <v>7.1245587749154282</v>
          </cell>
          <cell r="N98">
            <v>6.3357797609163242</v>
          </cell>
          <cell r="O98">
            <v>1.6221632269753883</v>
          </cell>
          <cell r="P98">
            <v>1.7621471347740254</v>
          </cell>
          <cell r="Q98">
            <v>4.1190094060952589</v>
          </cell>
          <cell r="R98">
            <v>-0.53262192267928299</v>
          </cell>
          <cell r="S98">
            <v>0.11663390231262838</v>
          </cell>
          <cell r="T98">
            <v>0.98926956108498132</v>
          </cell>
          <cell r="U98">
            <v>2.1087259836629215</v>
          </cell>
          <cell r="V98">
            <v>0.38782777419544345</v>
          </cell>
          <cell r="W98">
            <v>1.3155603982458928</v>
          </cell>
          <cell r="X98">
            <v>5.023759444155715</v>
          </cell>
          <cell r="Y98">
            <v>1.1967775108587801</v>
          </cell>
          <cell r="Z98">
            <v>2.1040888659144059</v>
          </cell>
        </row>
        <row r="99">
          <cell r="C99" t="str">
            <v>Italy</v>
          </cell>
          <cell r="D99" t="str">
            <v>ITA</v>
          </cell>
          <cell r="E99">
            <v>8.9140634013008508</v>
          </cell>
          <cell r="F99">
            <v>7.5813286984678427</v>
          </cell>
          <cell r="G99">
            <v>4.3681155903597215</v>
          </cell>
          <cell r="H99">
            <v>3.8859518273087303</v>
          </cell>
          <cell r="I99">
            <v>3.5424735661282654</v>
          </cell>
          <cell r="J99">
            <v>4.9252444782948288</v>
          </cell>
          <cell r="K99">
            <v>4.7972207663356841</v>
          </cell>
          <cell r="L99">
            <v>2.5630450295816871</v>
          </cell>
          <cell r="M99">
            <v>2.6622743767421753</v>
          </cell>
          <cell r="N99">
            <v>1.793794483197189</v>
          </cell>
          <cell r="O99">
            <v>1.9449975315985313</v>
          </cell>
          <cell r="P99">
            <v>2.8777519169152015</v>
          </cell>
          <cell r="Q99">
            <v>3.2080396715751078</v>
          </cell>
          <cell r="R99">
            <v>3.1187678866350126</v>
          </cell>
          <cell r="S99">
            <v>2.3921949009362038</v>
          </cell>
          <cell r="T99">
            <v>1.8170971251111609</v>
          </cell>
          <cell r="U99">
            <v>1.7075993782132315</v>
          </cell>
          <cell r="V99">
            <v>2.3738569468924879</v>
          </cell>
          <cell r="W99">
            <v>2.5331584223173422</v>
          </cell>
          <cell r="X99">
            <v>2.0889480830738734</v>
          </cell>
          <cell r="Y99">
            <v>0.37876261390114507</v>
          </cell>
          <cell r="Z99">
            <v>1.2697600300295591</v>
          </cell>
        </row>
        <row r="100">
          <cell r="C100" t="str">
            <v>Jamaica</v>
          </cell>
          <cell r="D100" t="str">
            <v>JAM</v>
          </cell>
          <cell r="E100">
            <v>25.117105786787548</v>
          </cell>
          <cell r="F100">
            <v>43.842287602175134</v>
          </cell>
          <cell r="G100">
            <v>60.035733845755885</v>
          </cell>
          <cell r="H100">
            <v>37.389447735298546</v>
          </cell>
          <cell r="I100">
            <v>32.061793720963379</v>
          </cell>
          <cell r="J100">
            <v>22.171468925655333</v>
          </cell>
          <cell r="K100">
            <v>18.731851491144951</v>
          </cell>
          <cell r="L100">
            <v>10.451270490398798</v>
          </cell>
          <cell r="M100">
            <v>23.662771976448397</v>
          </cell>
          <cell r="N100">
            <v>6.7892617917898974</v>
          </cell>
          <cell r="O100">
            <v>10.595534772853711</v>
          </cell>
          <cell r="P100">
            <v>7.4182567493783012</v>
          </cell>
        </row>
        <row r="101">
          <cell r="C101" t="str">
            <v>Japan</v>
          </cell>
          <cell r="D101" t="str">
            <v>JPN</v>
          </cell>
          <cell r="E101">
            <v>2.264596898700816</v>
          </cell>
          <cell r="F101">
            <v>2.6057347234607562</v>
          </cell>
          <cell r="G101">
            <v>1.5881739399387129</v>
          </cell>
          <cell r="H101">
            <v>0.43740385096262457</v>
          </cell>
          <cell r="I101">
            <v>0.11504053142247983</v>
          </cell>
          <cell r="J101">
            <v>-0.72531444859147598</v>
          </cell>
          <cell r="K101">
            <v>-0.55689871081968079</v>
          </cell>
          <cell r="L101">
            <v>0.59505900331780026</v>
          </cell>
          <cell r="M101">
            <v>-5.4467496886942968E-2</v>
          </cell>
          <cell r="N101">
            <v>-1.2736997640954684</v>
          </cell>
          <cell r="O101">
            <v>-1.2475980976377912</v>
          </cell>
          <cell r="P101">
            <v>-1.1978675443873357</v>
          </cell>
          <cell r="Q101">
            <v>-1.5502729982797945</v>
          </cell>
          <cell r="R101">
            <v>-1.7147560358300353</v>
          </cell>
          <cell r="S101">
            <v>-1.3524658445657849</v>
          </cell>
          <cell r="T101">
            <v>-1.2511518727432076</v>
          </cell>
          <cell r="U101">
            <v>-1.1214321875455653</v>
          </cell>
          <cell r="V101">
            <v>-0.93074036997592202</v>
          </cell>
          <cell r="W101">
            <v>-1.2652014000674825</v>
          </cell>
          <cell r="X101">
            <v>-0.50028340218867129</v>
          </cell>
          <cell r="Y101">
            <v>-2.0854310904879867</v>
          </cell>
          <cell r="Z101">
            <v>-2.1202280311630659</v>
          </cell>
        </row>
        <row r="102">
          <cell r="C102" t="str">
            <v>Jordan</v>
          </cell>
          <cell r="D102" t="str">
            <v>JOR</v>
          </cell>
          <cell r="E102">
            <v>11.402047403440946</v>
          </cell>
          <cell r="F102">
            <v>5.0840841146008557</v>
          </cell>
          <cell r="G102">
            <v>6.5643479679257979</v>
          </cell>
          <cell r="H102">
            <v>2.8158803451426451</v>
          </cell>
          <cell r="I102">
            <v>6.8770088684455999</v>
          </cell>
          <cell r="J102">
            <v>1.8785310327431404</v>
          </cell>
          <cell r="K102">
            <v>2.0628036158951062</v>
          </cell>
          <cell r="L102">
            <v>1.2628275276536698</v>
          </cell>
          <cell r="M102">
            <v>5.9966616759111702</v>
          </cell>
          <cell r="N102">
            <v>-0.3781871665607639</v>
          </cell>
          <cell r="O102">
            <v>-0.3959447174604378</v>
          </cell>
          <cell r="P102">
            <v>0.79458545510328804</v>
          </cell>
          <cell r="Q102">
            <v>0.88633751551807904</v>
          </cell>
          <cell r="R102">
            <v>2.1341480449037959</v>
          </cell>
          <cell r="S102">
            <v>3.0758289852334002</v>
          </cell>
          <cell r="T102">
            <v>2.0304576002758665</v>
          </cell>
          <cell r="U102">
            <v>10.63676568898299</v>
          </cell>
          <cell r="V102">
            <v>5.0507279218119976</v>
          </cell>
          <cell r="W102">
            <v>19.868026562443532</v>
          </cell>
          <cell r="X102">
            <v>2.8193604703160986</v>
          </cell>
          <cell r="Y102">
            <v>8.4360399867407239</v>
          </cell>
          <cell r="Z102">
            <v>6.3891749874065198</v>
          </cell>
        </row>
        <row r="103">
          <cell r="C103" t="str">
            <v>Kazakhstan</v>
          </cell>
          <cell r="D103" t="str">
            <v>KAZ</v>
          </cell>
          <cell r="F103">
            <v>96.356496131360672</v>
          </cell>
          <cell r="G103">
            <v>1472.216355724056</v>
          </cell>
          <cell r="H103">
            <v>1243.461656500833</v>
          </cell>
          <cell r="I103">
            <v>1546.7268159707703</v>
          </cell>
          <cell r="J103">
            <v>160.88867352024693</v>
          </cell>
          <cell r="K103">
            <v>38.899631147399219</v>
          </cell>
          <cell r="L103">
            <v>16.135729978909112</v>
          </cell>
          <cell r="M103">
            <v>5.6628447249482008</v>
          </cell>
          <cell r="N103">
            <v>13.280140619485053</v>
          </cell>
          <cell r="O103">
            <v>17.426402679790272</v>
          </cell>
          <cell r="P103">
            <v>10.156432636740973</v>
          </cell>
          <cell r="Q103">
            <v>5.8032240953439072</v>
          </cell>
          <cell r="R103">
            <v>11.738524647862064</v>
          </cell>
          <cell r="S103">
            <v>16.131626997078257</v>
          </cell>
          <cell r="T103">
            <v>17.874827248966923</v>
          </cell>
          <cell r="U103">
            <v>21.551708910648742</v>
          </cell>
          <cell r="V103">
            <v>15.527097296183172</v>
          </cell>
          <cell r="W103">
            <v>20.936538211017421</v>
          </cell>
          <cell r="X103">
            <v>4.6910850732065228</v>
          </cell>
          <cell r="Y103">
            <v>19.542285398390206</v>
          </cell>
          <cell r="Z103">
            <v>17.568925078082856</v>
          </cell>
        </row>
        <row r="104">
          <cell r="C104" t="str">
            <v>Kenya</v>
          </cell>
          <cell r="D104" t="str">
            <v>KEN</v>
          </cell>
          <cell r="E104">
            <v>10.637198740830357</v>
          </cell>
          <cell r="F104">
            <v>12.531961891149138</v>
          </cell>
          <cell r="G104">
            <v>18.897234103331527</v>
          </cell>
          <cell r="H104">
            <v>25.698483595967218</v>
          </cell>
          <cell r="I104">
            <v>17.016414783434783</v>
          </cell>
          <cell r="J104">
            <v>11.221070845104265</v>
          </cell>
          <cell r="K104">
            <v>41.98877391472891</v>
          </cell>
          <cell r="L104">
            <v>11.4352163305701</v>
          </cell>
          <cell r="M104">
            <v>6.9314026680671077</v>
          </cell>
          <cell r="N104">
            <v>4.1939390497758069</v>
          </cell>
          <cell r="O104">
            <v>6.0798484871202874</v>
          </cell>
          <cell r="P104">
            <v>1.5731202980676215</v>
          </cell>
          <cell r="Q104">
            <v>0.93320555780114489</v>
          </cell>
          <cell r="R104">
            <v>6.1973132390808416</v>
          </cell>
          <cell r="S104">
            <v>7.1268415526848798</v>
          </cell>
          <cell r="T104">
            <v>4.8996497225358269</v>
          </cell>
          <cell r="U104">
            <v>7.7867405713095508</v>
          </cell>
          <cell r="V104">
            <v>5.6148124438531539</v>
          </cell>
          <cell r="W104">
            <v>13.212403945086777</v>
          </cell>
          <cell r="X104">
            <v>9.2535756180459146</v>
          </cell>
          <cell r="Y104">
            <v>1.972242126137175</v>
          </cell>
          <cell r="Z104">
            <v>12.133128721644667</v>
          </cell>
        </row>
        <row r="105">
          <cell r="C105" t="str">
            <v>Kiribati</v>
          </cell>
          <cell r="D105" t="str">
            <v>KIR</v>
          </cell>
          <cell r="E105">
            <v>-4.653058211992473</v>
          </cell>
          <cell r="F105">
            <v>76.179573869767466</v>
          </cell>
          <cell r="G105">
            <v>6.9324356865718926</v>
          </cell>
          <cell r="H105">
            <v>2.0451673127376466</v>
          </cell>
          <cell r="I105">
            <v>2.5067976518915032</v>
          </cell>
          <cell r="J105">
            <v>2.0910938570706321</v>
          </cell>
          <cell r="K105">
            <v>5.1610060297895473</v>
          </cell>
          <cell r="L105">
            <v>1.7675254256295858</v>
          </cell>
          <cell r="M105">
            <v>3.2855352135032092</v>
          </cell>
          <cell r="N105">
            <v>2.2985055958012452</v>
          </cell>
          <cell r="O105">
            <v>0.2991049995239905</v>
          </cell>
          <cell r="P105">
            <v>8.1431225950821471</v>
          </cell>
          <cell r="Q105">
            <v>4.2105885397539993</v>
          </cell>
          <cell r="R105">
            <v>1.0670177099345608</v>
          </cell>
          <cell r="S105">
            <v>-4.298559517042861</v>
          </cell>
          <cell r="T105">
            <v>1.6148272952561911</v>
          </cell>
          <cell r="U105">
            <v>0.70786842486596413</v>
          </cell>
          <cell r="V105">
            <v>4.8035428781640519</v>
          </cell>
          <cell r="W105">
            <v>8.2427670194009011</v>
          </cell>
          <cell r="X105">
            <v>0.87899572678504967</v>
          </cell>
          <cell r="Y105">
            <v>-1.28731863533325</v>
          </cell>
          <cell r="Z105">
            <v>2.8232411473770611</v>
          </cell>
        </row>
        <row r="106">
          <cell r="C106" t="str">
            <v>Korea, Dem. Rep.</v>
          </cell>
          <cell r="D106" t="str">
            <v>PRK</v>
          </cell>
        </row>
        <row r="107">
          <cell r="C107" t="str">
            <v>Korea, Rep.</v>
          </cell>
          <cell r="D107" t="str">
            <v>KOR</v>
          </cell>
          <cell r="E107">
            <v>10.519283695754567</v>
          </cell>
          <cell r="F107">
            <v>10.664840779620761</v>
          </cell>
          <cell r="G107">
            <v>7.621973961467063</v>
          </cell>
          <cell r="H107">
            <v>6.3493174705330659</v>
          </cell>
          <cell r="I107">
            <v>7.8351820110874115</v>
          </cell>
          <cell r="J107">
            <v>7.3871490072587704</v>
          </cell>
          <cell r="K107">
            <v>5.1190440414595031</v>
          </cell>
          <cell r="L107">
            <v>4.6168701212285725</v>
          </cell>
          <cell r="M107">
            <v>5.8217204919315435</v>
          </cell>
          <cell r="N107">
            <v>-9.938276561705095E-2</v>
          </cell>
          <cell r="O107">
            <v>5.013985579283613</v>
          </cell>
          <cell r="P107">
            <v>3.8599386394296431</v>
          </cell>
          <cell r="Q107">
            <v>3.2303257380961128</v>
          </cell>
          <cell r="R107">
            <v>3.5612931924708988</v>
          </cell>
          <cell r="S107">
            <v>3.0335752025805647</v>
          </cell>
          <cell r="T107">
            <v>0.65459428858818569</v>
          </cell>
          <cell r="U107">
            <v>-0.14344393056032345</v>
          </cell>
          <cell r="V107">
            <v>2.080353236421189</v>
          </cell>
          <cell r="W107">
            <v>2.9104352394252402</v>
          </cell>
          <cell r="X107">
            <v>3.4286119120215517</v>
          </cell>
          <cell r="Y107">
            <v>3.6141718338119802</v>
          </cell>
          <cell r="Z107">
            <v>1.7448317223739878</v>
          </cell>
        </row>
        <row r="108">
          <cell r="C108" t="str">
            <v>Kosovo</v>
          </cell>
          <cell r="D108" t="str">
            <v>KSV</v>
          </cell>
          <cell r="P108">
            <v>11.40093513466492</v>
          </cell>
          <cell r="Q108">
            <v>1.8052071925672522</v>
          </cell>
          <cell r="R108">
            <v>-1.6508104882819197</v>
          </cell>
          <cell r="S108">
            <v>-3.8365258675214875</v>
          </cell>
          <cell r="T108">
            <v>-1.1692018576758016</v>
          </cell>
          <cell r="U108">
            <v>-2.09037965685323</v>
          </cell>
          <cell r="V108">
            <v>2.9519507386674491</v>
          </cell>
          <cell r="W108">
            <v>5.5760711563741978</v>
          </cell>
          <cell r="X108">
            <v>-1.2814120751393432</v>
          </cell>
          <cell r="Y108">
            <v>3.7052154404755697</v>
          </cell>
          <cell r="Z108">
            <v>4.7673267997776918</v>
          </cell>
        </row>
        <row r="109">
          <cell r="C109" t="str">
            <v>Kuwait</v>
          </cell>
          <cell r="D109" t="str">
            <v>KWT</v>
          </cell>
          <cell r="H109">
            <v>-7.3864214287060577</v>
          </cell>
          <cell r="I109">
            <v>-5.8704749646448988</v>
          </cell>
          <cell r="J109">
            <v>4.851797793753704</v>
          </cell>
          <cell r="K109">
            <v>15.511262535066336</v>
          </cell>
          <cell r="L109">
            <v>-4.7194442795491511</v>
          </cell>
          <cell r="M109">
            <v>-17.148025513722047</v>
          </cell>
          <cell r="N109">
            <v>18.072671109419886</v>
          </cell>
          <cell r="O109">
            <v>20.526469697460413</v>
          </cell>
          <cell r="P109">
            <v>-8.1801944891438296</v>
          </cell>
          <cell r="Q109">
            <v>5.1530434956174105</v>
          </cell>
          <cell r="R109">
            <v>4.9245634529219586</v>
          </cell>
          <cell r="S109">
            <v>11.415464240005591</v>
          </cell>
          <cell r="T109">
            <v>21.777852380240077</v>
          </cell>
          <cell r="U109">
            <v>18.735675771588504</v>
          </cell>
          <cell r="V109">
            <v>5.9244231110491086</v>
          </cell>
          <cell r="W109">
            <v>15.847019326806162</v>
          </cell>
          <cell r="X109">
            <v>-18.8974221897696</v>
          </cell>
          <cell r="Y109">
            <v>13.06171602936621</v>
          </cell>
          <cell r="Z109">
            <v>26.414876640469444</v>
          </cell>
        </row>
        <row r="110">
          <cell r="C110" t="str">
            <v>Kyrgyz Republic</v>
          </cell>
          <cell r="D110" t="str">
            <v>KGZ</v>
          </cell>
          <cell r="E110">
            <v>7.935334032807134</v>
          </cell>
          <cell r="F110">
            <v>134.7495244134434</v>
          </cell>
          <cell r="G110">
            <v>830.1595663521382</v>
          </cell>
          <cell r="H110">
            <v>754.42795595978964</v>
          </cell>
          <cell r="I110">
            <v>180.87492989343718</v>
          </cell>
          <cell r="J110">
            <v>42.031089176849548</v>
          </cell>
          <cell r="K110">
            <v>35.342907877308562</v>
          </cell>
          <cell r="L110">
            <v>19.309641212190698</v>
          </cell>
          <cell r="M110">
            <v>9.0775063184501192</v>
          </cell>
          <cell r="N110">
            <v>37.574499731872891</v>
          </cell>
          <cell r="O110">
            <v>27.182215329291253</v>
          </cell>
          <cell r="P110">
            <v>7.3323551629960804</v>
          </cell>
          <cell r="Q110">
            <v>2.0254437499992406</v>
          </cell>
          <cell r="R110">
            <v>3.9749738378459369</v>
          </cell>
          <cell r="S110">
            <v>5.1084259931847669</v>
          </cell>
          <cell r="T110">
            <v>7.1286222555372092</v>
          </cell>
          <cell r="U110">
            <v>9.3916178025569792</v>
          </cell>
          <cell r="V110">
            <v>14.876552255106176</v>
          </cell>
          <cell r="W110">
            <v>22.215988360375889</v>
          </cell>
          <cell r="X110">
            <v>4.0353038679460411</v>
          </cell>
          <cell r="Y110">
            <v>10.033903552133609</v>
          </cell>
          <cell r="Z110">
            <v>17.267550878536881</v>
          </cell>
        </row>
        <row r="111">
          <cell r="C111" t="str">
            <v>Lao PDR</v>
          </cell>
          <cell r="D111" t="str">
            <v>LAO</v>
          </cell>
          <cell r="E111">
            <v>37.90738076273658</v>
          </cell>
          <cell r="F111">
            <v>12.971760385852519</v>
          </cell>
          <cell r="G111">
            <v>5.993841483258052</v>
          </cell>
          <cell r="H111">
            <v>11.182579337473086</v>
          </cell>
          <cell r="I111">
            <v>7.700595511804778</v>
          </cell>
          <cell r="J111">
            <v>19.685364418374363</v>
          </cell>
          <cell r="K111">
            <v>13.72521225470669</v>
          </cell>
          <cell r="L111">
            <v>19.352816728158757</v>
          </cell>
          <cell r="M111">
            <v>84.504458900364</v>
          </cell>
          <cell r="N111">
            <v>127.97396640181736</v>
          </cell>
          <cell r="O111">
            <v>24.797776607162675</v>
          </cell>
          <cell r="P111">
            <v>8.8680738028481016</v>
          </cell>
          <cell r="Q111">
            <v>6.3184593311916899</v>
          </cell>
          <cell r="R111">
            <v>13.450095616098395</v>
          </cell>
          <cell r="S111">
            <v>10.690428543735237</v>
          </cell>
          <cell r="T111">
            <v>8.6403224785298818</v>
          </cell>
          <cell r="U111">
            <v>10.80510122602702</v>
          </cell>
          <cell r="V111">
            <v>7.4382860058065603</v>
          </cell>
          <cell r="W111">
            <v>8.8634506383843359</v>
          </cell>
          <cell r="X111">
            <v>-2.9320735328945915</v>
          </cell>
          <cell r="Y111">
            <v>10.018457168478861</v>
          </cell>
          <cell r="Z111">
            <v>4.3514032164063963</v>
          </cell>
        </row>
        <row r="112">
          <cell r="C112" t="str">
            <v>Latvia</v>
          </cell>
          <cell r="D112" t="str">
            <v>LVA</v>
          </cell>
          <cell r="E112">
            <v>24.136073398954665</v>
          </cell>
          <cell r="F112">
            <v>162.61763195263848</v>
          </cell>
          <cell r="G112">
            <v>932.522424506059</v>
          </cell>
          <cell r="H112">
            <v>53.693777506515829</v>
          </cell>
          <cell r="I112">
            <v>36.246052163064405</v>
          </cell>
          <cell r="J112">
            <v>27.525496120636689</v>
          </cell>
          <cell r="K112">
            <v>14.869469705012676</v>
          </cell>
          <cell r="L112">
            <v>6.9655045980160395</v>
          </cell>
          <cell r="M112">
            <v>4.6026384038235335</v>
          </cell>
          <cell r="N112">
            <v>4.3732290250195547</v>
          </cell>
          <cell r="O112">
            <v>4.1859280788482351</v>
          </cell>
          <cell r="P112">
            <v>1.6953630152878958</v>
          </cell>
          <cell r="Q112">
            <v>3.6086736685820568</v>
          </cell>
          <cell r="R112">
            <v>3.5655023343239947</v>
          </cell>
          <cell r="S112">
            <v>7.0085865700607428</v>
          </cell>
          <cell r="T112">
            <v>10.17353041605007</v>
          </cell>
          <cell r="U112">
            <v>9.8775218230681787</v>
          </cell>
          <cell r="V112">
            <v>20.295447172186527</v>
          </cell>
          <cell r="W112">
            <v>14.383279410473946</v>
          </cell>
          <cell r="X112">
            <v>-1.4971117893721981</v>
          </cell>
          <cell r="Y112">
            <v>-2.3157193409885366</v>
          </cell>
          <cell r="Z112">
            <v>5.422701955100905</v>
          </cell>
        </row>
        <row r="113">
          <cell r="C113" t="str">
            <v>Lebanon</v>
          </cell>
          <cell r="D113" t="str">
            <v>LBN</v>
          </cell>
          <cell r="E113">
            <v>15.501848390016718</v>
          </cell>
          <cell r="F113">
            <v>51.538493425814892</v>
          </cell>
          <cell r="G113">
            <v>119.98928758404213</v>
          </cell>
          <cell r="H113">
            <v>29.102128780263513</v>
          </cell>
          <cell r="I113">
            <v>13.800366210193275</v>
          </cell>
          <cell r="J113">
            <v>10.58957399900433</v>
          </cell>
          <cell r="K113">
            <v>7.6887695747743834</v>
          </cell>
          <cell r="L113">
            <v>15.36162196352177</v>
          </cell>
          <cell r="M113">
            <v>4.0912987651553294</v>
          </cell>
          <cell r="N113">
            <v>0.73941799215400295</v>
          </cell>
          <cell r="O113">
            <v>-2.0901037259836528</v>
          </cell>
          <cell r="P113">
            <v>-1.6329983179462033</v>
          </cell>
          <cell r="Q113">
            <v>4.9711987281659447</v>
          </cell>
          <cell r="R113">
            <v>1.5711254839517892</v>
          </cell>
          <cell r="S113">
            <v>0.94591301789523641</v>
          </cell>
          <cell r="T113">
            <v>-0.66455727680722987</v>
          </cell>
          <cell r="U113">
            <v>2.0302165816140842</v>
          </cell>
          <cell r="V113">
            <v>3.8768870349183118</v>
          </cell>
          <cell r="W113">
            <v>9.8593476977733303</v>
          </cell>
          <cell r="X113">
            <v>6.1721883379497626</v>
          </cell>
          <cell r="Y113">
            <v>0.12967745952406062</v>
          </cell>
          <cell r="Z113">
            <v>4.8530450408162551</v>
          </cell>
        </row>
        <row r="114">
          <cell r="C114" t="str">
            <v>Lesotho</v>
          </cell>
          <cell r="D114" t="str">
            <v>LSO</v>
          </cell>
          <cell r="E114">
            <v>11.649254875554462</v>
          </cell>
          <cell r="F114">
            <v>15.502401016859139</v>
          </cell>
          <cell r="G114">
            <v>13.746639854981481</v>
          </cell>
          <cell r="H114">
            <v>10.569776193629423</v>
          </cell>
          <cell r="I114">
            <v>7.5379562416000283</v>
          </cell>
          <cell r="J114">
            <v>10.697550630479654</v>
          </cell>
          <cell r="K114">
            <v>10.70582658015465</v>
          </cell>
          <cell r="L114">
            <v>9.0373545098092052</v>
          </cell>
          <cell r="M114">
            <v>8.6267001100931253</v>
          </cell>
          <cell r="N114">
            <v>7.7633807305871585</v>
          </cell>
          <cell r="O114">
            <v>2.391526690148595</v>
          </cell>
          <cell r="P114">
            <v>9.6124307894812233</v>
          </cell>
          <cell r="Q114">
            <v>12.695807629665381</v>
          </cell>
          <cell r="R114">
            <v>2.0108811547481622</v>
          </cell>
          <cell r="S114">
            <v>8.8132484749009308</v>
          </cell>
          <cell r="T114">
            <v>6.2771614128582343</v>
          </cell>
          <cell r="U114">
            <v>6.6002087045369962</v>
          </cell>
          <cell r="V114">
            <v>11.057953997135982</v>
          </cell>
          <cell r="W114">
            <v>13.245718425317847</v>
          </cell>
          <cell r="X114">
            <v>4.9486435435562015</v>
          </cell>
          <cell r="Y114">
            <v>4.1838482603673555</v>
          </cell>
          <cell r="Z114">
            <v>4.3684704781664863</v>
          </cell>
        </row>
        <row r="115">
          <cell r="C115" t="str">
            <v>Liberia</v>
          </cell>
          <cell r="D115" t="str">
            <v>LBR</v>
          </cell>
          <cell r="E115">
            <v>-0.16733759582801611</v>
          </cell>
          <cell r="F115">
            <v>5.5446466820387741</v>
          </cell>
          <cell r="G115">
            <v>-1.0632183935333614</v>
          </cell>
          <cell r="H115">
            <v>7.0761014689310571</v>
          </cell>
          <cell r="I115">
            <v>5.3443609396034901</v>
          </cell>
          <cell r="J115">
            <v>6.5106884456406675</v>
          </cell>
          <cell r="K115">
            <v>5.4655545754687722</v>
          </cell>
          <cell r="L115">
            <v>-10.008824033087421</v>
          </cell>
          <cell r="M115">
            <v>3789.2094533017739</v>
          </cell>
          <cell r="N115">
            <v>0.91773956502456144</v>
          </cell>
          <cell r="O115">
            <v>-6.8917375857576246</v>
          </cell>
          <cell r="P115">
            <v>-5.4188777146011233</v>
          </cell>
          <cell r="Q115">
            <v>0.30351939173920073</v>
          </cell>
          <cell r="R115">
            <v>9.2351016628737312</v>
          </cell>
          <cell r="S115">
            <v>11.265109435017422</v>
          </cell>
          <cell r="T115">
            <v>10.237238522173996</v>
          </cell>
          <cell r="U115">
            <v>3.1431615093223684</v>
          </cell>
          <cell r="V115">
            <v>11.700431153894741</v>
          </cell>
          <cell r="W115">
            <v>7.4365662019226733</v>
          </cell>
          <cell r="X115">
            <v>28.95321106712322</v>
          </cell>
          <cell r="Y115">
            <v>5.4737084367543503</v>
          </cell>
          <cell r="Z115">
            <v>10.49290956212721</v>
          </cell>
        </row>
        <row r="116">
          <cell r="C116" t="str">
            <v>Libya</v>
          </cell>
          <cell r="D116" t="str">
            <v>LBY</v>
          </cell>
          <cell r="O116">
            <v>18.410385166752263</v>
          </cell>
          <cell r="P116">
            <v>3.4971174012473227</v>
          </cell>
          <cell r="Q116">
            <v>48.475894938456747</v>
          </cell>
          <cell r="R116">
            <v>8.1612586037364849</v>
          </cell>
          <cell r="S116">
            <v>34.970393591083251</v>
          </cell>
          <cell r="T116">
            <v>24.537178750686635</v>
          </cell>
          <cell r="U116">
            <v>14.935950630001642</v>
          </cell>
          <cell r="V116">
            <v>14.303609175604763</v>
          </cell>
          <cell r="W116">
            <v>25.372819172803347</v>
          </cell>
          <cell r="X116">
            <v>-32.814406240871506</v>
          </cell>
        </row>
        <row r="117">
          <cell r="C117" t="str">
            <v>Liechtenstein</v>
          </cell>
          <cell r="D117" t="str">
            <v>LIE</v>
          </cell>
          <cell r="E117">
            <v>5.4024456667985277</v>
          </cell>
          <cell r="F117">
            <v>5.8701298852281667</v>
          </cell>
          <cell r="G117">
            <v>4.0235525079170884</v>
          </cell>
          <cell r="H117">
            <v>3.3018868256844485</v>
          </cell>
          <cell r="I117">
            <v>0.85235914772579235</v>
          </cell>
          <cell r="J117">
            <v>1.7959553661588217</v>
          </cell>
          <cell r="K117">
            <v>0.81541881879651612</v>
          </cell>
          <cell r="L117">
            <v>0.51470586489767811</v>
          </cell>
          <cell r="M117">
            <v>1.4630593712766427E-2</v>
          </cell>
          <cell r="N117">
            <v>0.81919250104967034</v>
          </cell>
          <cell r="O117">
            <v>1.552524675778912</v>
          </cell>
          <cell r="P117">
            <v>0.98585512701873768</v>
          </cell>
          <cell r="Q117">
            <v>0.65082060678793141</v>
          </cell>
          <cell r="R117">
            <v>0.63255552187082742</v>
          </cell>
          <cell r="S117">
            <v>0.81016901009043352</v>
          </cell>
          <cell r="T117">
            <v>1.1639185205886093</v>
          </cell>
          <cell r="U117">
            <v>1.0546500523382889</v>
          </cell>
          <cell r="V117">
            <v>6.905638898335198</v>
          </cell>
          <cell r="W117">
            <v>-5.0647897892498435</v>
          </cell>
          <cell r="X117">
            <v>-0.48601075841780528</v>
          </cell>
        </row>
        <row r="118">
          <cell r="C118" t="str">
            <v>Lithuania</v>
          </cell>
          <cell r="D118" t="str">
            <v>LTU</v>
          </cell>
          <cell r="F118">
            <v>228.33678176638307</v>
          </cell>
          <cell r="G118">
            <v>942.30652994474895</v>
          </cell>
          <cell r="H118">
            <v>306.1944738020527</v>
          </cell>
          <cell r="I118">
            <v>61.635253549947208</v>
          </cell>
          <cell r="J118">
            <v>54.204815261066983</v>
          </cell>
          <cell r="K118">
            <v>19.020602776499658</v>
          </cell>
          <cell r="L118">
            <v>11.845254423785235</v>
          </cell>
          <cell r="M118">
            <v>3.2349057464155777</v>
          </cell>
          <cell r="N118">
            <v>-1.4541353017140182</v>
          </cell>
          <cell r="O118">
            <v>0.93728680315821578</v>
          </cell>
          <cell r="P118">
            <v>-0.36994930096788892</v>
          </cell>
          <cell r="Q118">
            <v>0.18277119830921151</v>
          </cell>
          <cell r="R118">
            <v>-0.77720392231475444</v>
          </cell>
          <cell r="S118">
            <v>2.5372532237686585</v>
          </cell>
          <cell r="T118">
            <v>6.6145823720272574</v>
          </cell>
          <cell r="U118">
            <v>6.5360471177953627</v>
          </cell>
          <cell r="V118">
            <v>8.4997794239648954</v>
          </cell>
          <cell r="W118">
            <v>9.7728408086019272</v>
          </cell>
          <cell r="X118">
            <v>-3.7057803721868225</v>
          </cell>
          <cell r="Y118">
            <v>2.029189149385374</v>
          </cell>
          <cell r="Z118">
            <v>5.8157054665332879</v>
          </cell>
        </row>
        <row r="119">
          <cell r="C119" t="str">
            <v>Luxembourg</v>
          </cell>
          <cell r="D119" t="str">
            <v>LUX</v>
          </cell>
          <cell r="E119">
            <v>2.5133871019912277</v>
          </cell>
          <cell r="F119">
            <v>1.8228397236600813</v>
          </cell>
          <cell r="G119">
            <v>3.7290751792066033</v>
          </cell>
          <cell r="H119">
            <v>5.9727702551093103</v>
          </cell>
          <cell r="I119">
            <v>3.5423722215320481</v>
          </cell>
          <cell r="J119">
            <v>2.3320702940109044</v>
          </cell>
          <cell r="K119">
            <v>2.9829111141033877</v>
          </cell>
          <cell r="L119">
            <v>-1.8750587365686755</v>
          </cell>
          <cell r="M119">
            <v>-0.41111702153115459</v>
          </cell>
          <cell r="N119">
            <v>5.328253232753525</v>
          </cell>
          <cell r="O119">
            <v>2.0181181663503338</v>
          </cell>
          <cell r="P119">
            <v>7.8538002473621304E-2</v>
          </cell>
          <cell r="Q119">
            <v>2.0791203524030948</v>
          </cell>
          <cell r="R119">
            <v>5.9106995109722078</v>
          </cell>
          <cell r="S119">
            <v>1.8322966236094373</v>
          </cell>
          <cell r="T119">
            <v>4.7889376742152479</v>
          </cell>
          <cell r="U119">
            <v>6.7703283003186101</v>
          </cell>
          <cell r="V119">
            <v>3.730248114300764</v>
          </cell>
          <cell r="W119">
            <v>0.40337869896799816</v>
          </cell>
          <cell r="X119">
            <v>0.49900993357105961</v>
          </cell>
          <cell r="Y119">
            <v>7.6297065686333809</v>
          </cell>
          <cell r="Z119">
            <v>5.0732264006401806</v>
          </cell>
        </row>
        <row r="120">
          <cell r="C120" t="str">
            <v>Macao SAR, China</v>
          </cell>
          <cell r="D120" t="str">
            <v>MAC</v>
          </cell>
          <cell r="E120">
            <v>11.515011884231157</v>
          </cell>
          <cell r="F120">
            <v>11.509773375506001</v>
          </cell>
          <cell r="G120">
            <v>16.229600083129341</v>
          </cell>
          <cell r="H120">
            <v>9.495710679232559</v>
          </cell>
          <cell r="I120">
            <v>6.4628454839653244</v>
          </cell>
          <cell r="J120">
            <v>8.3241111654236164</v>
          </cell>
          <cell r="K120">
            <v>1.4227117663775317</v>
          </cell>
          <cell r="L120">
            <v>1.1101006286134236</v>
          </cell>
          <cell r="M120">
            <v>-2.8009663413199917</v>
          </cell>
          <cell r="N120">
            <v>-1.8440013092503307</v>
          </cell>
          <cell r="O120">
            <v>-2.0215360959921327</v>
          </cell>
          <cell r="P120">
            <v>3.8493840163797586</v>
          </cell>
          <cell r="Q120">
            <v>-1.2163771859581658</v>
          </cell>
          <cell r="R120">
            <v>0.30793686014382615</v>
          </cell>
          <cell r="S120">
            <v>2.0122803705279892</v>
          </cell>
          <cell r="T120">
            <v>5.747644191853567</v>
          </cell>
          <cell r="U120">
            <v>7.8402075340501938</v>
          </cell>
          <cell r="V120">
            <v>8.8617719746308694</v>
          </cell>
          <cell r="W120">
            <v>10.842048992085068</v>
          </cell>
          <cell r="X120">
            <v>0.62634085826130104</v>
          </cell>
          <cell r="Y120">
            <v>4.6504292323358669</v>
          </cell>
          <cell r="Z120">
            <v>6.9393488453664247</v>
          </cell>
        </row>
        <row r="121">
          <cell r="C121" t="str">
            <v>Macedonia, FYR</v>
          </cell>
          <cell r="D121" t="str">
            <v>MKD</v>
          </cell>
          <cell r="F121">
            <v>93.730426003378739</v>
          </cell>
          <cell r="G121">
            <v>1271.7657123324168</v>
          </cell>
          <cell r="H121">
            <v>442.14956070773144</v>
          </cell>
          <cell r="I121">
            <v>151.88909418383125</v>
          </cell>
          <cell r="J121">
            <v>17.091097608438162</v>
          </cell>
          <cell r="K121">
            <v>2.8650873707045719</v>
          </cell>
          <cell r="L121">
            <v>3.9295375692108223</v>
          </cell>
          <cell r="M121">
            <v>1.3911748757463442</v>
          </cell>
          <cell r="N121">
            <v>2.7382089469359983</v>
          </cell>
          <cell r="O121">
            <v>8.1787055324878111</v>
          </cell>
          <cell r="P121">
            <v>3.6104187507322933</v>
          </cell>
          <cell r="Q121">
            <v>3.4485668436520456</v>
          </cell>
          <cell r="R121">
            <v>3.0009135890097127</v>
          </cell>
          <cell r="S121">
            <v>0.79083337402734344</v>
          </cell>
          <cell r="T121">
            <v>3.7746201463140494</v>
          </cell>
          <cell r="U121">
            <v>3.2798205843914729</v>
          </cell>
          <cell r="V121">
            <v>7.4321758761873156</v>
          </cell>
          <cell r="W121">
            <v>7.485171880873807</v>
          </cell>
          <cell r="X121">
            <v>0.68510266630046601</v>
          </cell>
          <cell r="Y121">
            <v>1.6112858310824976</v>
          </cell>
          <cell r="Z121">
            <v>2.7318214472430924</v>
          </cell>
        </row>
        <row r="122">
          <cell r="C122" t="str">
            <v>Madagascar</v>
          </cell>
          <cell r="D122" t="str">
            <v>MDG</v>
          </cell>
          <cell r="E122">
            <v>11.45836895690681</v>
          </cell>
          <cell r="F122">
            <v>12.88436586827369</v>
          </cell>
          <cell r="G122">
            <v>14.41502326223744</v>
          </cell>
          <cell r="H122">
            <v>12.08151915364229</v>
          </cell>
          <cell r="I122">
            <v>41.653146731122604</v>
          </cell>
          <cell r="J122">
            <v>45.123455804657738</v>
          </cell>
          <cell r="K122">
            <v>17.839034500445152</v>
          </cell>
          <cell r="L122">
            <v>7.2935152081869887</v>
          </cell>
          <cell r="M122">
            <v>8.4366832823351956</v>
          </cell>
          <cell r="N122">
            <v>9.714659137693431</v>
          </cell>
          <cell r="O122">
            <v>7.2331688351847419</v>
          </cell>
          <cell r="P122">
            <v>7.2670821233298284</v>
          </cell>
          <cell r="Q122">
            <v>15.275870104385632</v>
          </cell>
          <cell r="R122">
            <v>2.7645959006162144</v>
          </cell>
          <cell r="S122">
            <v>14.303811001532225</v>
          </cell>
          <cell r="T122">
            <v>18.303167426653744</v>
          </cell>
          <cell r="U122">
            <v>11.472079533738835</v>
          </cell>
          <cell r="V122">
            <v>9.6164531698904767</v>
          </cell>
          <cell r="W122">
            <v>8.882926446418054</v>
          </cell>
          <cell r="X122">
            <v>8.4170358729532637</v>
          </cell>
          <cell r="Y122">
            <v>9.5157448417215136</v>
          </cell>
          <cell r="Z122">
            <v>7.6176612216126074</v>
          </cell>
        </row>
        <row r="123">
          <cell r="C123" t="str">
            <v>Malawi</v>
          </cell>
          <cell r="D123" t="str">
            <v>MWI</v>
          </cell>
          <cell r="E123">
            <v>10.660833465436824</v>
          </cell>
          <cell r="F123">
            <v>10.692370481661513</v>
          </cell>
          <cell r="G123">
            <v>13.276421252685282</v>
          </cell>
          <cell r="H123">
            <v>28.174666228901714</v>
          </cell>
          <cell r="I123">
            <v>26.171878246824392</v>
          </cell>
          <cell r="J123">
            <v>77.21958422129731</v>
          </cell>
          <cell r="K123">
            <v>52.345608510107326</v>
          </cell>
          <cell r="L123">
            <v>20.834840210920433</v>
          </cell>
          <cell r="M123">
            <v>19.548484883624667</v>
          </cell>
          <cell r="N123">
            <v>39.690778237293443</v>
          </cell>
          <cell r="O123">
            <v>30.533951482723523</v>
          </cell>
          <cell r="P123">
            <v>25.622467296338812</v>
          </cell>
          <cell r="Q123">
            <v>62.164655418959711</v>
          </cell>
          <cell r="R123">
            <v>9.5617299841978678</v>
          </cell>
          <cell r="S123">
            <v>15.408839571934934</v>
          </cell>
          <cell r="T123">
            <v>10.97257238882618</v>
          </cell>
          <cell r="U123">
            <v>27.315266891189594</v>
          </cell>
          <cell r="V123">
            <v>9.9914323739746891</v>
          </cell>
          <cell r="W123">
            <v>8.6548899356990745</v>
          </cell>
          <cell r="X123">
            <v>8.3738905061602651</v>
          </cell>
          <cell r="Y123">
            <v>7.3837650816504663</v>
          </cell>
          <cell r="Z123">
            <v>3.7787220477279817</v>
          </cell>
        </row>
        <row r="124">
          <cell r="C124" t="str">
            <v>Malaysia</v>
          </cell>
          <cell r="D124" t="str">
            <v>MYS</v>
          </cell>
          <cell r="E124">
            <v>3.8067488107499798</v>
          </cell>
          <cell r="F124">
            <v>3.5839347009791567</v>
          </cell>
          <cell r="G124">
            <v>2.4149967273945805</v>
          </cell>
          <cell r="H124">
            <v>3.9863721415164548</v>
          </cell>
          <cell r="I124">
            <v>3.9374051769456457</v>
          </cell>
          <cell r="J124">
            <v>3.6334815640580302</v>
          </cell>
          <cell r="K124">
            <v>3.680777798934983</v>
          </cell>
          <cell r="L124">
            <v>3.4819435625771433</v>
          </cell>
          <cell r="M124">
            <v>8.4987145328853728</v>
          </cell>
          <cell r="N124">
            <v>4.5460682937630281E-2</v>
          </cell>
          <cell r="O124">
            <v>8.8552153438127732</v>
          </cell>
          <cell r="P124">
            <v>-1.5818739078733586</v>
          </cell>
          <cell r="Q124">
            <v>3.1288831904498409</v>
          </cell>
          <cell r="R124">
            <v>3.2989328817414787</v>
          </cell>
          <cell r="S124">
            <v>6.0092826023316661</v>
          </cell>
          <cell r="T124">
            <v>8.8623862231871726</v>
          </cell>
          <cell r="U124">
            <v>3.9796224409992504</v>
          </cell>
          <cell r="V124">
            <v>4.8818136839987147</v>
          </cell>
          <cell r="W124">
            <v>10.389569914606284</v>
          </cell>
          <cell r="X124">
            <v>-5.99209230320362</v>
          </cell>
          <cell r="Y124">
            <v>4.0814012261624697</v>
          </cell>
          <cell r="Z124">
            <v>5.4629886059200459</v>
          </cell>
        </row>
        <row r="125">
          <cell r="C125" t="str">
            <v>Maldives</v>
          </cell>
          <cell r="D125" t="str">
            <v>MDV</v>
          </cell>
          <cell r="K125">
            <v>3.4816287619472348</v>
          </cell>
          <cell r="L125">
            <v>2.2087965917671113</v>
          </cell>
          <cell r="M125">
            <v>-3.2057505140194138</v>
          </cell>
          <cell r="N125">
            <v>1.745749375714297</v>
          </cell>
          <cell r="O125">
            <v>1.1338095152139402</v>
          </cell>
          <cell r="P125">
            <v>29.196322212505322</v>
          </cell>
          <cell r="Q125">
            <v>1.7337009938750185</v>
          </cell>
          <cell r="R125">
            <v>0.46544910059611766</v>
          </cell>
          <cell r="S125">
            <v>0.67282416293967628</v>
          </cell>
          <cell r="T125">
            <v>1.0359669875225563</v>
          </cell>
          <cell r="U125">
            <v>9.8171906397213462</v>
          </cell>
          <cell r="V125">
            <v>7.010070718103421</v>
          </cell>
          <cell r="W125">
            <v>9.3381504217203712</v>
          </cell>
          <cell r="X125">
            <v>7.7722929544224257</v>
          </cell>
          <cell r="Y125">
            <v>1.0867040997845976</v>
          </cell>
          <cell r="Z125">
            <v>4.8570063840025881</v>
          </cell>
        </row>
        <row r="126">
          <cell r="C126" t="str">
            <v>Mali</v>
          </cell>
          <cell r="D126" t="str">
            <v>MLI</v>
          </cell>
          <cell r="E126">
            <v>4.8623605584234895</v>
          </cell>
          <cell r="F126">
            <v>2.0372937965247928</v>
          </cell>
          <cell r="G126">
            <v>1.9713738364821864</v>
          </cell>
          <cell r="H126">
            <v>2.6253420956134192</v>
          </cell>
          <cell r="I126">
            <v>27.893276052649838</v>
          </cell>
          <cell r="J126">
            <v>18.428809910261634</v>
          </cell>
          <cell r="K126">
            <v>5.4464199633771102</v>
          </cell>
          <cell r="L126">
            <v>1.0000689140945695</v>
          </cell>
          <cell r="M126">
            <v>1.0032726137268355E-2</v>
          </cell>
          <cell r="N126">
            <v>-3.2149190899743303</v>
          </cell>
          <cell r="O126">
            <v>5.6020078621929628</v>
          </cell>
          <cell r="P126">
            <v>-0.29712138022550505</v>
          </cell>
          <cell r="Q126">
            <v>16.044994440746137</v>
          </cell>
          <cell r="R126">
            <v>1.2848954403310131</v>
          </cell>
          <cell r="S126">
            <v>-0.61407385720895036</v>
          </cell>
          <cell r="T126">
            <v>2.4484529956223753</v>
          </cell>
          <cell r="U126">
            <v>4.093470440033613</v>
          </cell>
          <cell r="V126">
            <v>7.0574239754251948</v>
          </cell>
          <cell r="W126">
            <v>8.8077858880781577</v>
          </cell>
          <cell r="X126">
            <v>3.5194915243869929</v>
          </cell>
          <cell r="Y126">
            <v>4.2016832955933552</v>
          </cell>
          <cell r="Z126">
            <v>4.2635661200223041</v>
          </cell>
        </row>
        <row r="127">
          <cell r="C127" t="str">
            <v>Malta</v>
          </cell>
          <cell r="D127" t="str">
            <v>MLT</v>
          </cell>
          <cell r="E127">
            <v>3.1510508338370897</v>
          </cell>
          <cell r="F127">
            <v>3.3508740951337472</v>
          </cell>
          <cell r="G127">
            <v>3.5544126840833172</v>
          </cell>
          <cell r="H127">
            <v>2.8545107258565565</v>
          </cell>
          <cell r="I127">
            <v>3.5617440042441899</v>
          </cell>
          <cell r="J127">
            <v>5.4626378090509178</v>
          </cell>
          <cell r="K127">
            <v>0.35074737121298938</v>
          </cell>
          <cell r="L127">
            <v>0.66646716337011469</v>
          </cell>
          <cell r="M127">
            <v>0.38035516153756532</v>
          </cell>
          <cell r="N127">
            <v>0.58985187478745615</v>
          </cell>
          <cell r="O127">
            <v>4.1774331075124849</v>
          </cell>
          <cell r="P127">
            <v>3.2818629916507831</v>
          </cell>
          <cell r="Q127">
            <v>2.7716874998614287</v>
          </cell>
          <cell r="R127">
            <v>3.5342586418308599</v>
          </cell>
          <cell r="S127">
            <v>1.2251521432787911</v>
          </cell>
          <cell r="T127">
            <v>2.5594122667117034</v>
          </cell>
          <cell r="U127">
            <v>3.0434593179638085</v>
          </cell>
          <cell r="V127">
            <v>3.0949356049548555</v>
          </cell>
          <cell r="W127">
            <v>2.5761332172721865</v>
          </cell>
          <cell r="X127">
            <v>2.5577576155380939</v>
          </cell>
          <cell r="Y127">
            <v>2.9272760593724172</v>
          </cell>
          <cell r="Z127">
            <v>1.5868443495206179</v>
          </cell>
        </row>
        <row r="128">
          <cell r="C128" t="str">
            <v>Marshall Islands</v>
          </cell>
          <cell r="D128" t="str">
            <v>MHL</v>
          </cell>
          <cell r="E128">
            <v>4.9898401853380534</v>
          </cell>
          <cell r="F128">
            <v>5.0442969006494423</v>
          </cell>
          <cell r="G128">
            <v>3.0140479444732193</v>
          </cell>
          <cell r="H128">
            <v>3.0337089077760311</v>
          </cell>
          <cell r="I128">
            <v>2.6246402772735848</v>
          </cell>
          <cell r="J128">
            <v>2.8071809045299574</v>
          </cell>
          <cell r="K128">
            <v>2.7959325073271089</v>
          </cell>
          <cell r="L128">
            <v>2.4843681011225982</v>
          </cell>
          <cell r="M128">
            <v>5.2641765972411889</v>
          </cell>
          <cell r="N128">
            <v>1.774401941294343</v>
          </cell>
          <cell r="O128">
            <v>-2.9752169055261959</v>
          </cell>
          <cell r="P128">
            <v>-1.4848423861831037</v>
          </cell>
          <cell r="Q128">
            <v>5.5606092739513002</v>
          </cell>
          <cell r="R128">
            <v>1.5529622577232089</v>
          </cell>
          <cell r="S128">
            <v>3.3821036254535528</v>
          </cell>
          <cell r="T128">
            <v>2.2393279059871247</v>
          </cell>
          <cell r="U128">
            <v>2.2873160328748696</v>
          </cell>
          <cell r="V128">
            <v>1.3643587668194783</v>
          </cell>
          <cell r="W128">
            <v>3.8934347096426762</v>
          </cell>
          <cell r="X128">
            <v>0.68169231931965157</v>
          </cell>
          <cell r="Y128">
            <v>2.1891906202814937</v>
          </cell>
          <cell r="Z128">
            <v>1.5298791661812317</v>
          </cell>
        </row>
        <row r="129">
          <cell r="C129" t="str">
            <v>Mauritania</v>
          </cell>
          <cell r="D129" t="str">
            <v>MRT</v>
          </cell>
          <cell r="E129">
            <v>2.6424775326020722</v>
          </cell>
          <cell r="F129">
            <v>41.413105613477427</v>
          </cell>
          <cell r="G129">
            <v>5.7419417068348224</v>
          </cell>
          <cell r="H129">
            <v>11.912884768248276</v>
          </cell>
          <cell r="I129">
            <v>11.092601379573935</v>
          </cell>
          <cell r="J129">
            <v>2.8419200486520282</v>
          </cell>
          <cell r="K129">
            <v>1.8570637050904963</v>
          </cell>
          <cell r="L129">
            <v>12.077063376173129</v>
          </cell>
          <cell r="M129">
            <v>16.477463926248319</v>
          </cell>
          <cell r="N129">
            <v>5.4950169508798155</v>
          </cell>
          <cell r="O129">
            <v>5.4036479361982259</v>
          </cell>
          <cell r="P129">
            <v>5.0378970254531197</v>
          </cell>
          <cell r="Q129">
            <v>7.9547488648357216</v>
          </cell>
          <cell r="R129">
            <v>7.7919459361727661</v>
          </cell>
          <cell r="S129">
            <v>11.753317036982992</v>
          </cell>
          <cell r="T129">
            <v>9.5553431726232532</v>
          </cell>
          <cell r="U129">
            <v>18.457144908156437</v>
          </cell>
          <cell r="V129">
            <v>4.5896762979352701</v>
          </cell>
          <cell r="W129">
            <v>-4.9540732460234693</v>
          </cell>
          <cell r="X129">
            <v>-5.8580977353281583</v>
          </cell>
          <cell r="Y129">
            <v>19.354382021011801</v>
          </cell>
          <cell r="Z129">
            <v>9.7023829979078471</v>
          </cell>
        </row>
        <row r="130">
          <cell r="C130" t="str">
            <v>Mauritius</v>
          </cell>
          <cell r="D130" t="str">
            <v>MUS</v>
          </cell>
          <cell r="E130">
            <v>10.120996384474324</v>
          </cell>
          <cell r="F130">
            <v>8.5642791052247702</v>
          </cell>
          <cell r="G130">
            <v>5.3553991585961285</v>
          </cell>
          <cell r="H130">
            <v>9.2202180478626161</v>
          </cell>
          <cell r="I130">
            <v>6.5554302632802006</v>
          </cell>
          <cell r="J130">
            <v>5.4032016017250726</v>
          </cell>
          <cell r="K130">
            <v>7.0020426762238799</v>
          </cell>
          <cell r="L130">
            <v>5.1207693629096838</v>
          </cell>
          <cell r="M130">
            <v>6.9649025412843173</v>
          </cell>
          <cell r="N130">
            <v>5.2830735398394495</v>
          </cell>
          <cell r="O130">
            <v>2.0859812642286784</v>
          </cell>
          <cell r="P130">
            <v>7.0998250413456105</v>
          </cell>
          <cell r="Q130">
            <v>5.853830862785685</v>
          </cell>
          <cell r="R130">
            <v>5.7147901294039514</v>
          </cell>
          <cell r="S130">
            <v>6.0905839067661844</v>
          </cell>
          <cell r="T130">
            <v>4.2589558291223426</v>
          </cell>
          <cell r="U130">
            <v>7.091207047231876</v>
          </cell>
          <cell r="V130">
            <v>11.695210391006185</v>
          </cell>
          <cell r="W130">
            <v>6.5474596398368021</v>
          </cell>
          <cell r="X130">
            <v>-9.9584580633020892E-2</v>
          </cell>
          <cell r="Y130">
            <v>1.6204488676545594</v>
          </cell>
          <cell r="Z130">
            <v>3.9397990970261247</v>
          </cell>
        </row>
        <row r="131">
          <cell r="C131" t="str">
            <v>Mexico</v>
          </cell>
          <cell r="D131" t="str">
            <v>MEX</v>
          </cell>
          <cell r="E131">
            <v>28.130492909867769</v>
          </cell>
          <cell r="F131">
            <v>23.250619443514609</v>
          </cell>
          <cell r="G131">
            <v>14.411033669206091</v>
          </cell>
          <cell r="H131">
            <v>9.493006232378292</v>
          </cell>
          <cell r="I131">
            <v>8.4715518497429514</v>
          </cell>
          <cell r="J131">
            <v>37.874489152466197</v>
          </cell>
          <cell r="K131">
            <v>30.742884173514909</v>
          </cell>
          <cell r="L131">
            <v>17.687500789633987</v>
          </cell>
          <cell r="M131">
            <v>15.385230882235916</v>
          </cell>
          <cell r="N131">
            <v>15.090753983908073</v>
          </cell>
          <cell r="O131">
            <v>12.102339826127533</v>
          </cell>
          <cell r="P131">
            <v>5.8783960055167626</v>
          </cell>
          <cell r="Q131">
            <v>6.9567390958330719</v>
          </cell>
          <cell r="R131">
            <v>18.94816974054207</v>
          </cell>
          <cell r="S131">
            <v>9.0656867701738122</v>
          </cell>
          <cell r="T131">
            <v>4.5431471635381797</v>
          </cell>
          <cell r="U131">
            <v>6.6905884915343421</v>
          </cell>
          <cell r="V131">
            <v>5.6296977454507839</v>
          </cell>
          <cell r="W131">
            <v>6.3342983087220546</v>
          </cell>
          <cell r="X131">
            <v>3.7697129005759535</v>
          </cell>
          <cell r="Y131">
            <v>4.2267522521143803</v>
          </cell>
          <cell r="Z131">
            <v>5.558039487625706</v>
          </cell>
        </row>
        <row r="132">
          <cell r="C132" t="str">
            <v>Micronesia, Fed. Sts.</v>
          </cell>
          <cell r="D132" t="str">
            <v>FSM</v>
          </cell>
          <cell r="E132">
            <v>4.9496500022292906</v>
          </cell>
          <cell r="F132">
            <v>5.1013712207022905</v>
          </cell>
          <cell r="G132">
            <v>3.030566511086505</v>
          </cell>
          <cell r="H132">
            <v>3.0122213065656211</v>
          </cell>
          <cell r="I132">
            <v>2.6150313118472184</v>
          </cell>
          <cell r="J132">
            <v>2.4249971903302026</v>
          </cell>
          <cell r="K132">
            <v>1.6975415178205964</v>
          </cell>
          <cell r="L132">
            <v>0.64661346351206817</v>
          </cell>
          <cell r="M132">
            <v>3.1126419472797551</v>
          </cell>
          <cell r="N132">
            <v>-0.90935909179862051</v>
          </cell>
          <cell r="O132">
            <v>1.0820345308982553</v>
          </cell>
          <cell r="P132">
            <v>1.1591500454569257</v>
          </cell>
          <cell r="Q132">
            <v>2.1279241950082906E-2</v>
          </cell>
          <cell r="R132">
            <v>-0.39139273108914097</v>
          </cell>
          <cell r="S132">
            <v>1.0497267463971838</v>
          </cell>
          <cell r="T132">
            <v>2.0864598489766166</v>
          </cell>
          <cell r="U132">
            <v>1.4247493630456347</v>
          </cell>
          <cell r="V132">
            <v>3.2732460220221071</v>
          </cell>
          <cell r="W132">
            <v>4.81214307908931</v>
          </cell>
          <cell r="X132">
            <v>5.1760912207532215</v>
          </cell>
          <cell r="Y132">
            <v>3.3682227729260603</v>
          </cell>
          <cell r="Z132">
            <v>3.3780489436813639</v>
          </cell>
        </row>
        <row r="133">
          <cell r="C133" t="str">
            <v>Moldova</v>
          </cell>
          <cell r="D133" t="str">
            <v>MDA</v>
          </cell>
          <cell r="E133">
            <v>13.515192149659327</v>
          </cell>
          <cell r="F133">
            <v>139.82680615512345</v>
          </cell>
          <cell r="G133">
            <v>945.03052316874664</v>
          </cell>
          <cell r="H133">
            <v>860.45723881997685</v>
          </cell>
          <cell r="I133">
            <v>276.44112184995242</v>
          </cell>
          <cell r="J133">
            <v>38.737196980119876</v>
          </cell>
          <cell r="K133">
            <v>26.939776312015411</v>
          </cell>
          <cell r="L133">
            <v>12.553935720542327</v>
          </cell>
          <cell r="M133">
            <v>5.5985623379599474</v>
          </cell>
          <cell r="N133">
            <v>44.87857541810169</v>
          </cell>
          <cell r="O133">
            <v>27.337241162423027</v>
          </cell>
          <cell r="P133">
            <v>12.088784105116375</v>
          </cell>
          <cell r="Q133">
            <v>9.8286411512467282</v>
          </cell>
          <cell r="R133">
            <v>14.865631382503366</v>
          </cell>
          <cell r="S133">
            <v>7.9765383514043293</v>
          </cell>
          <cell r="T133">
            <v>9.3431116253044166</v>
          </cell>
          <cell r="U133">
            <v>13.436075672011924</v>
          </cell>
          <cell r="V133">
            <v>15.830427016355813</v>
          </cell>
          <cell r="W133">
            <v>9.2799723593564494</v>
          </cell>
          <cell r="X133">
            <v>2.1588056633562047</v>
          </cell>
          <cell r="Y133">
            <v>11.077099661245413</v>
          </cell>
          <cell r="Z133">
            <v>7.422072257420993</v>
          </cell>
        </row>
        <row r="134">
          <cell r="C134" t="str">
            <v>Monaco</v>
          </cell>
          <cell r="D134" t="str">
            <v>MCO</v>
          </cell>
          <cell r="E134">
            <v>2.6405612249304653</v>
          </cell>
          <cell r="F134">
            <v>2.5398161618988411</v>
          </cell>
          <cell r="G134">
            <v>2.135883892414455</v>
          </cell>
          <cell r="H134">
            <v>1.5500293436970765</v>
          </cell>
          <cell r="I134">
            <v>1.345661856975795</v>
          </cell>
          <cell r="J134">
            <v>1.3079134311838203</v>
          </cell>
          <cell r="K134">
            <v>1.6045794849021746</v>
          </cell>
          <cell r="L134">
            <v>1.0140521482431666</v>
          </cell>
          <cell r="M134">
            <v>0.90091815394130492</v>
          </cell>
          <cell r="N134">
            <v>4.6249311980204766E-2</v>
          </cell>
          <cell r="O134">
            <v>1.4006154946899017</v>
          </cell>
          <cell r="P134">
            <v>1.6489015866370238</v>
          </cell>
          <cell r="Q134">
            <v>2.3801650789677637</v>
          </cell>
          <cell r="R134">
            <v>1.8786788671602466</v>
          </cell>
          <cell r="S134">
            <v>1.5897862412683708</v>
          </cell>
          <cell r="T134">
            <v>2.0342492915484769</v>
          </cell>
          <cell r="U134">
            <v>2.8207097899324083</v>
          </cell>
          <cell r="V134">
            <v>2.4778885655023544</v>
          </cell>
          <cell r="W134">
            <v>-6.4326965330378698</v>
          </cell>
          <cell r="X134">
            <v>0.51925818504932408</v>
          </cell>
        </row>
        <row r="135">
          <cell r="C135" t="str">
            <v>Mongolia</v>
          </cell>
          <cell r="D135" t="str">
            <v>MNG</v>
          </cell>
          <cell r="E135">
            <v>23.242925637554166</v>
          </cell>
          <cell r="F135">
            <v>93.319950606692458</v>
          </cell>
          <cell r="G135">
            <v>173.69068264474959</v>
          </cell>
          <cell r="H135">
            <v>318.89722567652063</v>
          </cell>
          <cell r="I135">
            <v>64.319388333022687</v>
          </cell>
          <cell r="J135">
            <v>60.272425407559467</v>
          </cell>
          <cell r="K135">
            <v>10.807572707570003</v>
          </cell>
          <cell r="L135">
            <v>21.672134234761643</v>
          </cell>
          <cell r="M135">
            <v>-1.9317969874997942</v>
          </cell>
          <cell r="N135">
            <v>10.881756983613684</v>
          </cell>
          <cell r="O135">
            <v>11.999691387259631</v>
          </cell>
          <cell r="P135">
            <v>10.448544658424083</v>
          </cell>
          <cell r="Q135">
            <v>6.3696873517019981</v>
          </cell>
          <cell r="R135">
            <v>10.236574531841924</v>
          </cell>
          <cell r="S135">
            <v>16.691473014398355</v>
          </cell>
          <cell r="T135">
            <v>20.098438773569967</v>
          </cell>
          <cell r="U135">
            <v>21.986771577025536</v>
          </cell>
          <cell r="V135">
            <v>11.628567650464561</v>
          </cell>
          <cell r="W135">
            <v>21.448753754470644</v>
          </cell>
          <cell r="X135">
            <v>1.8267036884657557</v>
          </cell>
          <cell r="Y135">
            <v>20.033299757672694</v>
          </cell>
          <cell r="Z135">
            <v>12.130960578146073</v>
          </cell>
        </row>
        <row r="136">
          <cell r="C136" t="str">
            <v>Montenegro</v>
          </cell>
          <cell r="D136" t="str">
            <v>MNE</v>
          </cell>
          <cell r="P136">
            <v>20.203631801958281</v>
          </cell>
          <cell r="Q136">
            <v>3.0607629618364598</v>
          </cell>
          <cell r="R136">
            <v>8.3205861835840693</v>
          </cell>
          <cell r="S136">
            <v>5.9151902096762967</v>
          </cell>
          <cell r="T136">
            <v>4.3144454644079389</v>
          </cell>
          <cell r="U136">
            <v>9.0208970671049826</v>
          </cell>
          <cell r="V136">
            <v>12.679948056868071</v>
          </cell>
          <cell r="W136">
            <v>7.6848014151819513</v>
          </cell>
          <cell r="X136">
            <v>2.4478607105583308</v>
          </cell>
          <cell r="Y136">
            <v>1.5828494415468555</v>
          </cell>
          <cell r="Z136">
            <v>0.96409367600746521</v>
          </cell>
        </row>
        <row r="137">
          <cell r="C137" t="str">
            <v>Morocco</v>
          </cell>
          <cell r="D137" t="str">
            <v>MAR</v>
          </cell>
          <cell r="E137">
            <v>5.4859922993071137</v>
          </cell>
          <cell r="F137">
            <v>6.5302400972531132</v>
          </cell>
          <cell r="G137">
            <v>4.437185277588469</v>
          </cell>
          <cell r="H137">
            <v>3.6474986908895772</v>
          </cell>
          <cell r="I137">
            <v>1.5579634696781426</v>
          </cell>
          <cell r="J137">
            <v>7.9546316341791368</v>
          </cell>
          <cell r="K137">
            <v>1.0194259979563469</v>
          </cell>
          <cell r="L137">
            <v>1.9590002758605181</v>
          </cell>
          <cell r="M137">
            <v>12.158852717044425</v>
          </cell>
          <cell r="N137">
            <v>0.81491641219398048</v>
          </cell>
          <cell r="O137">
            <v>-0.60442451850821044</v>
          </cell>
          <cell r="P137">
            <v>0.78306365421684632</v>
          </cell>
          <cell r="Q137">
            <v>1.108716193098374</v>
          </cell>
          <cell r="R137">
            <v>0.73012108899872885</v>
          </cell>
          <cell r="S137">
            <v>1.0177665409928807</v>
          </cell>
          <cell r="T137">
            <v>1.4656213668637292</v>
          </cell>
          <cell r="U137">
            <v>1.5331497426084013</v>
          </cell>
          <cell r="V137">
            <v>3.9274408032997172</v>
          </cell>
          <cell r="W137">
            <v>5.8643698996690716</v>
          </cell>
          <cell r="X137">
            <v>1.5005753019671886</v>
          </cell>
          <cell r="Y137">
            <v>0.64713445441988426</v>
          </cell>
          <cell r="Z137">
            <v>1.4650409173796248</v>
          </cell>
        </row>
        <row r="138">
          <cell r="C138" t="str">
            <v>Mozambique</v>
          </cell>
          <cell r="D138" t="str">
            <v>MOZ</v>
          </cell>
          <cell r="E138">
            <v>34.055037846795557</v>
          </cell>
          <cell r="F138">
            <v>61.059777816283002</v>
          </cell>
          <cell r="G138">
            <v>35.038995500044336</v>
          </cell>
          <cell r="H138">
            <v>45.915474110855513</v>
          </cell>
          <cell r="I138">
            <v>55.716977698777299</v>
          </cell>
          <cell r="J138">
            <v>51.167365196528579</v>
          </cell>
          <cell r="K138">
            <v>64.853683754858622</v>
          </cell>
          <cell r="L138">
            <v>8.9736250156154114</v>
          </cell>
          <cell r="M138">
            <v>5.3933945920290398</v>
          </cell>
          <cell r="N138">
            <v>4.379615942042264</v>
          </cell>
          <cell r="O138">
            <v>12.029144968531043</v>
          </cell>
          <cell r="P138">
            <v>14.880365299216677</v>
          </cell>
          <cell r="Q138">
            <v>8.3565361625824721</v>
          </cell>
          <cell r="R138">
            <v>5.2160402979984326</v>
          </cell>
          <cell r="S138">
            <v>7.4729416704236513</v>
          </cell>
          <cell r="T138">
            <v>7.6117537337905077</v>
          </cell>
          <cell r="U138">
            <v>11.74545598546996</v>
          </cell>
          <cell r="V138">
            <v>7.3832235890030233</v>
          </cell>
          <cell r="W138">
            <v>8.3547461645098622</v>
          </cell>
          <cell r="X138">
            <v>4.1582149974261284</v>
          </cell>
          <cell r="Y138">
            <v>10.001395492058364</v>
          </cell>
          <cell r="Z138">
            <v>11.059256588861359</v>
          </cell>
        </row>
        <row r="139">
          <cell r="C139" t="str">
            <v>Myanmar</v>
          </cell>
          <cell r="D139" t="str">
            <v>MMR</v>
          </cell>
          <cell r="E139">
            <v>18.539595416744831</v>
          </cell>
          <cell r="F139">
            <v>23.74884473639105</v>
          </cell>
          <cell r="G139">
            <v>21.745465393504929</v>
          </cell>
          <cell r="H139">
            <v>36.249428436516297</v>
          </cell>
          <cell r="I139">
            <v>22.08015049580834</v>
          </cell>
          <cell r="J139">
            <v>19.600843627929152</v>
          </cell>
          <cell r="K139">
            <v>23.037493088514836</v>
          </cell>
          <cell r="L139">
            <v>33.79422445751527</v>
          </cell>
          <cell r="M139">
            <v>35.825239761180427</v>
          </cell>
          <cell r="N139">
            <v>22.640490045310429</v>
          </cell>
          <cell r="O139">
            <v>2.4617940574483583</v>
          </cell>
          <cell r="P139">
            <v>24.844391321028141</v>
          </cell>
          <cell r="Q139">
            <v>41.508936943169118</v>
          </cell>
          <cell r="R139">
            <v>20.49653180227422</v>
          </cell>
          <cell r="S139">
            <v>3.5307169090946502</v>
          </cell>
        </row>
        <row r="140">
          <cell r="C140" t="str">
            <v>Namibia</v>
          </cell>
          <cell r="D140" t="str">
            <v>NAM</v>
          </cell>
          <cell r="E140">
            <v>4.2706502636203965</v>
          </cell>
          <cell r="F140">
            <v>4.6214654910307331</v>
          </cell>
          <cell r="G140">
            <v>9.7079314733182116</v>
          </cell>
          <cell r="H140">
            <v>17.294840010025752</v>
          </cell>
          <cell r="I140">
            <v>15.67179703797008</v>
          </cell>
          <cell r="J140">
            <v>5.6897895557287654</v>
          </cell>
          <cell r="K140">
            <v>14.482916412446585</v>
          </cell>
          <cell r="L140">
            <v>7.0755757279397784</v>
          </cell>
          <cell r="M140">
            <v>8.5904621235041674</v>
          </cell>
          <cell r="N140">
            <v>6.4943795665895152</v>
          </cell>
          <cell r="O140">
            <v>26.719464192177213</v>
          </cell>
          <cell r="P140">
            <v>11.25817071268483</v>
          </cell>
          <cell r="Q140">
            <v>10.730047076989919</v>
          </cell>
          <cell r="R140">
            <v>1.0072682790292333</v>
          </cell>
          <cell r="S140">
            <v>1.90328114947458</v>
          </cell>
          <cell r="T140">
            <v>5.5281319987202409</v>
          </cell>
          <cell r="U140">
            <v>9.2730931408834749</v>
          </cell>
          <cell r="V140">
            <v>9.044883509203359</v>
          </cell>
          <cell r="W140">
            <v>13.665734850530683</v>
          </cell>
          <cell r="X140">
            <v>4.1978035559981635</v>
          </cell>
          <cell r="Y140">
            <v>1.0349942359144251</v>
          </cell>
          <cell r="Z140">
            <v>5.5685999287888137</v>
          </cell>
        </row>
        <row r="141">
          <cell r="C141" t="str">
            <v>Nepal</v>
          </cell>
          <cell r="D141" t="str">
            <v>NPL</v>
          </cell>
          <cell r="E141">
            <v>10.715885154807253</v>
          </cell>
          <cell r="F141">
            <v>12.544638205639288</v>
          </cell>
          <cell r="G141">
            <v>18.489094636997663</v>
          </cell>
          <cell r="H141">
            <v>10.774909298684349</v>
          </cell>
          <cell r="I141">
            <v>4.8159861866360814</v>
          </cell>
          <cell r="J141">
            <v>6.3008615363335991</v>
          </cell>
          <cell r="K141">
            <v>7.8230355611765816</v>
          </cell>
          <cell r="L141">
            <v>7.2790930056680025</v>
          </cell>
          <cell r="M141">
            <v>4.1078506600661626</v>
          </cell>
          <cell r="N141">
            <v>8.8870474468361067</v>
          </cell>
          <cell r="O141">
            <v>4.4724337009360653</v>
          </cell>
          <cell r="P141">
            <v>11.017148295912122</v>
          </cell>
          <cell r="Q141">
            <v>3.9350930215723139</v>
          </cell>
          <cell r="R141">
            <v>3.0700717956968901</v>
          </cell>
          <cell r="S141">
            <v>4.1664271568959919</v>
          </cell>
          <cell r="T141">
            <v>6.4858682070461953</v>
          </cell>
          <cell r="U141">
            <v>6.9912162341327644</v>
          </cell>
          <cell r="V141">
            <v>7.6026218758926518</v>
          </cell>
          <cell r="W141">
            <v>5.619854525232725</v>
          </cell>
          <cell r="X141">
            <v>15.908330214964451</v>
          </cell>
          <cell r="Y141">
            <v>15.234298512961388</v>
          </cell>
          <cell r="Z141">
            <v>10.434150580659846</v>
          </cell>
        </row>
        <row r="142">
          <cell r="C142" t="str">
            <v>Netherlands</v>
          </cell>
          <cell r="D142" t="str">
            <v>NLD</v>
          </cell>
          <cell r="E142">
            <v>1.5598447558401745</v>
          </cell>
          <cell r="F142">
            <v>3.1171465150124931</v>
          </cell>
          <cell r="G142">
            <v>2.4957345611080086</v>
          </cell>
          <cell r="H142">
            <v>1.5974443179506324</v>
          </cell>
          <cell r="I142">
            <v>2.0627416261403511</v>
          </cell>
          <cell r="J142">
            <v>2.0646805217800335</v>
          </cell>
          <cell r="K142">
            <v>1.2973530562616702</v>
          </cell>
          <cell r="L142">
            <v>2.6396283827392608</v>
          </cell>
          <cell r="M142">
            <v>1.9117606784502641</v>
          </cell>
          <cell r="N142">
            <v>1.7788707656088576</v>
          </cell>
          <cell r="O142">
            <v>4.1221861810650324</v>
          </cell>
          <cell r="P142">
            <v>5.0988767685248462</v>
          </cell>
          <cell r="Q142">
            <v>3.8255672714081044</v>
          </cell>
          <cell r="R142">
            <v>2.1787193398485698</v>
          </cell>
          <cell r="S142">
            <v>0.73256113783379817</v>
          </cell>
          <cell r="T142">
            <v>2.4282142740805739</v>
          </cell>
          <cell r="U142">
            <v>1.7675992261219449</v>
          </cell>
          <cell r="V142">
            <v>1.8484509332442798</v>
          </cell>
          <cell r="W142">
            <v>2.1290383027626376</v>
          </cell>
          <cell r="X142">
            <v>9.7270355156339861E-2</v>
          </cell>
          <cell r="Y142">
            <v>1.058376080466843</v>
          </cell>
          <cell r="Z142">
            <v>1.2428287275009922</v>
          </cell>
        </row>
        <row r="143">
          <cell r="C143" t="str">
            <v>New Caledonia</v>
          </cell>
          <cell r="D143" t="str">
            <v>NCL</v>
          </cell>
          <cell r="E143">
            <v>-4.6356039337372152</v>
          </cell>
          <cell r="F143">
            <v>3.6304090611509565</v>
          </cell>
          <cell r="G143">
            <v>2.8417159509142493</v>
          </cell>
          <cell r="H143">
            <v>2.7152829025746712</v>
          </cell>
          <cell r="I143">
            <v>2.8916937135101222</v>
          </cell>
          <cell r="J143">
            <v>1.3315309915207223</v>
          </cell>
          <cell r="K143">
            <v>1.4222780826239614</v>
          </cell>
          <cell r="L143">
            <v>2.0584562805159692</v>
          </cell>
          <cell r="M143">
            <v>0.20683929748179253</v>
          </cell>
          <cell r="N143">
            <v>9.8993835816528986E-2</v>
          </cell>
          <cell r="O143">
            <v>-0.6162601935602936</v>
          </cell>
        </row>
        <row r="144">
          <cell r="C144" t="str">
            <v>New Zealand</v>
          </cell>
          <cell r="D144" t="str">
            <v>NZL</v>
          </cell>
          <cell r="E144">
            <v>2.4644877103123548</v>
          </cell>
          <cell r="F144">
            <v>1.1140702021036191</v>
          </cell>
          <cell r="G144">
            <v>1.9638738597263341</v>
          </cell>
          <cell r="H144">
            <v>1.650329440206491</v>
          </cell>
          <cell r="I144">
            <v>1.874409897789576</v>
          </cell>
          <cell r="J144">
            <v>1.9627479541422872</v>
          </cell>
          <cell r="K144">
            <v>1.3495519333262251</v>
          </cell>
          <cell r="L144">
            <v>1.9455907453647825</v>
          </cell>
          <cell r="M144">
            <v>1.3965902439739892</v>
          </cell>
          <cell r="N144">
            <v>0.79565607221252321</v>
          </cell>
          <cell r="O144">
            <v>2.9941602610903857</v>
          </cell>
          <cell r="P144">
            <v>3.7786655244492096</v>
          </cell>
          <cell r="Q144">
            <v>0.21848977613659315</v>
          </cell>
          <cell r="R144">
            <v>2.4772460198494457</v>
          </cell>
          <cell r="S144">
            <v>3.173610786984554</v>
          </cell>
          <cell r="T144">
            <v>2.2375335692527187</v>
          </cell>
          <cell r="U144">
            <v>4.2351676397895091</v>
          </cell>
          <cell r="V144">
            <v>4.935061831060068</v>
          </cell>
          <cell r="W144">
            <v>3.4042545720033246</v>
          </cell>
          <cell r="X144">
            <v>1.6863636723021216</v>
          </cell>
          <cell r="Y144">
            <v>4.5718578404952552</v>
          </cell>
          <cell r="Z144">
            <v>2.0924593174235468</v>
          </cell>
        </row>
        <row r="145">
          <cell r="C145" t="str">
            <v>Nicaragua</v>
          </cell>
          <cell r="D145" t="str">
            <v>NIC</v>
          </cell>
          <cell r="E145">
            <v>5018.1084229333937</v>
          </cell>
          <cell r="F145">
            <v>4523.6980519664849</v>
          </cell>
          <cell r="G145">
            <v>23.666395331974059</v>
          </cell>
          <cell r="H145">
            <v>20.389452752942105</v>
          </cell>
          <cell r="I145">
            <v>133.70505566286042</v>
          </cell>
          <cell r="J145">
            <v>13.392683868483772</v>
          </cell>
          <cell r="K145">
            <v>9.6068131172297484</v>
          </cell>
          <cell r="L145">
            <v>9.7779930472382262</v>
          </cell>
          <cell r="M145">
            <v>14.02848783762704</v>
          </cell>
          <cell r="N145">
            <v>9.2262324537522034</v>
          </cell>
          <cell r="O145">
            <v>8.5662285692042843</v>
          </cell>
          <cell r="P145">
            <v>7.2415093021281933</v>
          </cell>
          <cell r="Q145">
            <v>3.2483786713322331</v>
          </cell>
          <cell r="R145">
            <v>5.3310771911606309</v>
          </cell>
          <cell r="S145">
            <v>9.0509023939091975</v>
          </cell>
          <cell r="T145">
            <v>9.8670941824176737</v>
          </cell>
          <cell r="U145">
            <v>8.2296173519037126</v>
          </cell>
          <cell r="V145">
            <v>9.7002340795799</v>
          </cell>
          <cell r="W145">
            <v>12.66608654667192</v>
          </cell>
          <cell r="X145">
            <v>4.4701319539294673</v>
          </cell>
          <cell r="Y145">
            <v>6.4091709730162592</v>
          </cell>
          <cell r="Z145">
            <v>10.512851068319918</v>
          </cell>
        </row>
        <row r="146">
          <cell r="C146" t="str">
            <v>Niger</v>
          </cell>
          <cell r="D146" t="str">
            <v>NER</v>
          </cell>
          <cell r="E146">
            <v>-1.5982466443237229</v>
          </cell>
          <cell r="F146">
            <v>-5.1381941194350702</v>
          </cell>
          <cell r="G146">
            <v>1.100128166314235</v>
          </cell>
          <cell r="H146">
            <v>-0.14222907455086897</v>
          </cell>
          <cell r="I146">
            <v>32.710335317794943</v>
          </cell>
          <cell r="J146">
            <v>5.4221002886928034</v>
          </cell>
          <cell r="K146">
            <v>4.7327854075749087</v>
          </cell>
          <cell r="L146">
            <v>3.0977929097409742</v>
          </cell>
          <cell r="M146">
            <v>2.9999584811555451</v>
          </cell>
          <cell r="N146">
            <v>2.0024015868224723</v>
          </cell>
          <cell r="O146">
            <v>4.515155719624687</v>
          </cell>
          <cell r="P146">
            <v>3.9840643126309203</v>
          </cell>
          <cell r="Q146">
            <v>2.997923114688362</v>
          </cell>
          <cell r="R146">
            <v>-0.34390924566210401</v>
          </cell>
          <cell r="S146">
            <v>1.4922085787588486</v>
          </cell>
          <cell r="T146">
            <v>6.5696912736386395</v>
          </cell>
          <cell r="U146">
            <v>0.30133552333353464</v>
          </cell>
          <cell r="V146">
            <v>4.3381279924335416</v>
          </cell>
          <cell r="W146">
            <v>7.5833054797245865</v>
          </cell>
          <cell r="X146">
            <v>4.1123343341623553</v>
          </cell>
          <cell r="Y146">
            <v>5.9129517662910303E-3</v>
          </cell>
          <cell r="Z146">
            <v>3.5700477260497792</v>
          </cell>
        </row>
        <row r="147">
          <cell r="C147" t="str">
            <v>Nigeria</v>
          </cell>
          <cell r="D147" t="str">
            <v>NGA</v>
          </cell>
          <cell r="E147">
            <v>7.1605810840137138</v>
          </cell>
          <cell r="F147">
            <v>20.17473986238825</v>
          </cell>
          <cell r="G147">
            <v>83.622894933247807</v>
          </cell>
          <cell r="H147">
            <v>52.636319518551204</v>
          </cell>
          <cell r="I147">
            <v>27.769220274598538</v>
          </cell>
          <cell r="J147">
            <v>55.966793266825533</v>
          </cell>
          <cell r="K147">
            <v>36.899350538442775</v>
          </cell>
          <cell r="L147">
            <v>1.3610486582651902</v>
          </cell>
          <cell r="M147">
            <v>-5.5509012058232514</v>
          </cell>
          <cell r="N147">
            <v>12.286535301462024</v>
          </cell>
          <cell r="O147">
            <v>38.168775748896707</v>
          </cell>
          <cell r="P147">
            <v>10.737640803174429</v>
          </cell>
          <cell r="Q147">
            <v>31.473946351635107</v>
          </cell>
          <cell r="R147">
            <v>11.195534810079266</v>
          </cell>
          <cell r="S147">
            <v>20.727675433392207</v>
          </cell>
          <cell r="T147">
            <v>19.760661286174638</v>
          </cell>
          <cell r="U147">
            <v>19.558306943202936</v>
          </cell>
          <cell r="V147">
            <v>4.809425374010857</v>
          </cell>
          <cell r="W147">
            <v>10.981965951623735</v>
          </cell>
          <cell r="X147">
            <v>-4.4119834529253126</v>
          </cell>
          <cell r="Y147">
            <v>26.77958505704008</v>
          </cell>
          <cell r="Z147">
            <v>2.3392497053415156</v>
          </cell>
        </row>
        <row r="148">
          <cell r="C148" t="str">
            <v>Northern Mariana Islands</v>
          </cell>
          <cell r="D148" t="str">
            <v>MNP</v>
          </cell>
        </row>
        <row r="149">
          <cell r="C149" t="str">
            <v>Norway</v>
          </cell>
          <cell r="D149" t="str">
            <v>NOR</v>
          </cell>
          <cell r="E149">
            <v>3.8231740291924723</v>
          </cell>
          <cell r="F149">
            <v>2.1830776664399423</v>
          </cell>
          <cell r="G149">
            <v>-0.71516192248512311</v>
          </cell>
          <cell r="H149">
            <v>2.2898678764547782</v>
          </cell>
          <cell r="I149">
            <v>-0.20864890745754394</v>
          </cell>
          <cell r="J149">
            <v>3.0406920357599461</v>
          </cell>
          <cell r="K149">
            <v>4.1792067508582136</v>
          </cell>
          <cell r="L149">
            <v>2.799751136138795</v>
          </cell>
          <cell r="M149">
            <v>-0.76920183433027489</v>
          </cell>
          <cell r="N149">
            <v>6.6151609090849206</v>
          </cell>
          <cell r="O149">
            <v>15.651208937150329</v>
          </cell>
          <cell r="P149">
            <v>1.7320793890913961</v>
          </cell>
          <cell r="Q149">
            <v>-1.7734457692702961</v>
          </cell>
          <cell r="R149">
            <v>2.8968250785093659</v>
          </cell>
          <cell r="S149">
            <v>5.8929067165477704</v>
          </cell>
          <cell r="T149">
            <v>8.9376384917492402</v>
          </cell>
          <cell r="U149">
            <v>8.663097714030016</v>
          </cell>
          <cell r="V149">
            <v>3.0280388062209624</v>
          </cell>
          <cell r="W149">
            <v>10.950659533740676</v>
          </cell>
          <cell r="X149">
            <v>-6.381515592673253</v>
          </cell>
          <cell r="Y149">
            <v>6.3511684881791126</v>
          </cell>
          <cell r="Z149">
            <v>6.2804341475225982</v>
          </cell>
        </row>
        <row r="150">
          <cell r="C150" t="str">
            <v>Oman</v>
          </cell>
          <cell r="D150" t="str">
            <v>OMN</v>
          </cell>
          <cell r="E150">
            <v>24.84092361557822</v>
          </cell>
          <cell r="F150">
            <v>-8.498091947851421</v>
          </cell>
          <cell r="G150">
            <v>1.2730759448702713</v>
          </cell>
          <cell r="H150">
            <v>-5.3893727321682547</v>
          </cell>
          <cell r="I150">
            <v>-0.45045527776950678</v>
          </cell>
          <cell r="J150">
            <v>1.7561665640477742</v>
          </cell>
          <cell r="K150">
            <v>7.4157504071687583</v>
          </cell>
          <cell r="L150">
            <v>-2.2352340641056117</v>
          </cell>
          <cell r="M150">
            <v>-13.352401780957194</v>
          </cell>
          <cell r="N150">
            <v>11.674571161266471</v>
          </cell>
          <cell r="O150">
            <v>19.98445616579869</v>
          </cell>
          <cell r="P150">
            <v>-6.5796082842716714</v>
          </cell>
          <cell r="Q150">
            <v>-2.0146582452008488</v>
          </cell>
          <cell r="R150">
            <v>7.1244691143847092</v>
          </cell>
          <cell r="S150">
            <v>10.769628828919721</v>
          </cell>
          <cell r="T150">
            <v>20.445038121457642</v>
          </cell>
          <cell r="U150">
            <v>12.87780983068329</v>
          </cell>
          <cell r="V150">
            <v>6.6016959402823971</v>
          </cell>
          <cell r="W150">
            <v>28.144684196648171</v>
          </cell>
          <cell r="X150">
            <v>-23.462999414547141</v>
          </cell>
          <cell r="Y150">
            <v>18.687569367369591</v>
          </cell>
          <cell r="Z150">
            <v>17.615148319733365</v>
          </cell>
        </row>
        <row r="151">
          <cell r="C151" t="str">
            <v>Pakistan</v>
          </cell>
          <cell r="D151" t="str">
            <v>PAK</v>
          </cell>
          <cell r="E151">
            <v>6.4519979782672152</v>
          </cell>
          <cell r="F151">
            <v>13.061395904498767</v>
          </cell>
          <cell r="G151">
            <v>10.05708449472597</v>
          </cell>
          <cell r="H151">
            <v>8.6964741743971388</v>
          </cell>
          <cell r="I151">
            <v>12.889332559316387</v>
          </cell>
          <cell r="J151">
            <v>13.874643644716556</v>
          </cell>
          <cell r="K151">
            <v>8.3736099979476535</v>
          </cell>
          <cell r="L151">
            <v>13.38351463327858</v>
          </cell>
          <cell r="M151">
            <v>7.5260368996566314</v>
          </cell>
          <cell r="N151">
            <v>5.8622861794425773</v>
          </cell>
          <cell r="O151">
            <v>24.891150552165016</v>
          </cell>
          <cell r="P151">
            <v>7.8911552267794605</v>
          </cell>
          <cell r="Q151">
            <v>2.4630928856072387</v>
          </cell>
          <cell r="R151">
            <v>4.4383974896680343</v>
          </cell>
          <cell r="S151">
            <v>7.7492472423175087</v>
          </cell>
          <cell r="T151">
            <v>7.0264666964712887</v>
          </cell>
          <cell r="U151">
            <v>10.460280205818819</v>
          </cell>
          <cell r="V151">
            <v>7.6530868616628851</v>
          </cell>
          <cell r="W151">
            <v>16.244514620749413</v>
          </cell>
          <cell r="X151">
            <v>19.912449390698256</v>
          </cell>
          <cell r="Y151">
            <v>12.359255571052557</v>
          </cell>
          <cell r="Z151">
            <v>18.316406992528059</v>
          </cell>
        </row>
        <row r="152">
          <cell r="C152" t="str">
            <v>Palau</v>
          </cell>
          <cell r="D152" t="str">
            <v>PLW</v>
          </cell>
          <cell r="G152">
            <v>5.0488047387457868</v>
          </cell>
          <cell r="H152">
            <v>4.9751023817373294</v>
          </cell>
          <cell r="I152">
            <v>2.5522831925675291</v>
          </cell>
          <cell r="J152">
            <v>2.8128213440440959</v>
          </cell>
          <cell r="K152">
            <v>2.9116454404443175</v>
          </cell>
          <cell r="L152">
            <v>2.2777983445798213</v>
          </cell>
          <cell r="M152">
            <v>1.5957582876840348</v>
          </cell>
          <cell r="N152">
            <v>2.2528146216884721</v>
          </cell>
          <cell r="O152">
            <v>5.3042133677392371</v>
          </cell>
          <cell r="P152">
            <v>2.6640986037209586</v>
          </cell>
          <cell r="Q152">
            <v>-0.69666540973562974</v>
          </cell>
          <cell r="R152">
            <v>4.0931549259706941</v>
          </cell>
          <cell r="S152">
            <v>3.7426327661802503</v>
          </cell>
          <cell r="T152">
            <v>3.2093781803155252</v>
          </cell>
          <cell r="U152">
            <v>4.5551249996330796</v>
          </cell>
          <cell r="V152">
            <v>1.8000000000000682</v>
          </cell>
          <cell r="W152">
            <v>7.5999999999999801</v>
          </cell>
          <cell r="X152">
            <v>0.20000000000000284</v>
          </cell>
          <cell r="Y152">
            <v>1.5999999999999943</v>
          </cell>
          <cell r="Z152">
            <v>0.20000000000001705</v>
          </cell>
        </row>
        <row r="153">
          <cell r="C153" t="str">
            <v>Panama</v>
          </cell>
          <cell r="D153" t="str">
            <v>PAN</v>
          </cell>
          <cell r="E153">
            <v>0.56520570238237156</v>
          </cell>
          <cell r="F153">
            <v>0.49279428230903477</v>
          </cell>
          <cell r="G153">
            <v>5.0610603593528944</v>
          </cell>
          <cell r="H153">
            <v>3.5547056904131153</v>
          </cell>
          <cell r="I153">
            <v>3.6797445999837493</v>
          </cell>
          <cell r="J153">
            <v>0.46670715173296173</v>
          </cell>
          <cell r="K153">
            <v>14.686850872760516</v>
          </cell>
          <cell r="L153">
            <v>1.6081576720003312</v>
          </cell>
          <cell r="M153">
            <v>0.99944377861464773</v>
          </cell>
          <cell r="N153">
            <v>0.84106612588723806</v>
          </cell>
          <cell r="O153">
            <v>-1.2482075467818134</v>
          </cell>
          <cell r="P153">
            <v>1.0290426383708962</v>
          </cell>
          <cell r="Q153">
            <v>1.6711917719393767</v>
          </cell>
          <cell r="R153">
            <v>1.131104926368792</v>
          </cell>
          <cell r="S153">
            <v>1.9650036784934315</v>
          </cell>
          <cell r="T153">
            <v>1.7483220545050813</v>
          </cell>
          <cell r="U153">
            <v>2.1062798228289807</v>
          </cell>
          <cell r="V153">
            <v>3.0235813552100552</v>
          </cell>
          <cell r="W153">
            <v>5.5299978788229538</v>
          </cell>
          <cell r="X153">
            <v>0.80169909662286898</v>
          </cell>
          <cell r="Y153">
            <v>3.3383071038800125</v>
          </cell>
          <cell r="Z153">
            <v>-9.5814955396950552</v>
          </cell>
        </row>
        <row r="154">
          <cell r="C154" t="str">
            <v>Papua New Guinea</v>
          </cell>
          <cell r="D154" t="str">
            <v>PNG</v>
          </cell>
          <cell r="E154">
            <v>4.138232204348256</v>
          </cell>
          <cell r="F154">
            <v>6.9948535550434769</v>
          </cell>
          <cell r="G154">
            <v>2.8759822750233894</v>
          </cell>
          <cell r="H154">
            <v>-2.4958019438283401</v>
          </cell>
          <cell r="I154">
            <v>7.2530882173826257</v>
          </cell>
          <cell r="J154">
            <v>15.851330898989247</v>
          </cell>
          <cell r="K154">
            <v>1.8118771558637121</v>
          </cell>
          <cell r="L154">
            <v>8.426362044570368</v>
          </cell>
          <cell r="M154">
            <v>14.543854277256614</v>
          </cell>
          <cell r="N154">
            <v>11.068894368677974</v>
          </cell>
          <cell r="O154">
            <v>13.102417735008615</v>
          </cell>
          <cell r="P154">
            <v>6.9139141686683274</v>
          </cell>
          <cell r="Q154">
            <v>12.290431282245606</v>
          </cell>
          <cell r="R154">
            <v>5.5393380961522354</v>
          </cell>
          <cell r="S154">
            <v>-1.9923720978777908</v>
          </cell>
          <cell r="T154">
            <v>15.928791762150581</v>
          </cell>
          <cell r="U154">
            <v>9.90785204850377</v>
          </cell>
          <cell r="V154">
            <v>2.3547971697023087</v>
          </cell>
          <cell r="W154">
            <v>7.8301715680336059</v>
          </cell>
          <cell r="X154">
            <v>-4.2654028436017484</v>
          </cell>
          <cell r="Y154">
            <v>9.2592592592588545</v>
          </cell>
          <cell r="Z154">
            <v>9.1743119266056539</v>
          </cell>
        </row>
        <row r="155">
          <cell r="C155" t="str">
            <v>Paraguay</v>
          </cell>
          <cell r="D155" t="str">
            <v>PRY</v>
          </cell>
          <cell r="E155">
            <v>36.279427223927428</v>
          </cell>
          <cell r="F155">
            <v>24.819734495914261</v>
          </cell>
          <cell r="G155">
            <v>12.912307141169222</v>
          </cell>
          <cell r="H155">
            <v>19.338458532278196</v>
          </cell>
          <cell r="I155">
            <v>6.2867501438495026</v>
          </cell>
          <cell r="J155">
            <v>13.56918618453382</v>
          </cell>
          <cell r="K155">
            <v>13.138226892285346</v>
          </cell>
          <cell r="L155">
            <v>4.3129676614971117</v>
          </cell>
          <cell r="M155">
            <v>11.042858287002304</v>
          </cell>
          <cell r="N155">
            <v>6.9788263578263212</v>
          </cell>
          <cell r="O155">
            <v>12.14359305110051</v>
          </cell>
          <cell r="P155">
            <v>5.180350480117383</v>
          </cell>
          <cell r="Q155">
            <v>14.727316645616597</v>
          </cell>
          <cell r="R155">
            <v>20.035767525476842</v>
          </cell>
          <cell r="S155">
            <v>12.428602383141737</v>
          </cell>
          <cell r="T155">
            <v>3.5935823121024981</v>
          </cell>
          <cell r="U155">
            <v>9.3304381158387173</v>
          </cell>
          <cell r="V155">
            <v>7.8058834249262077</v>
          </cell>
          <cell r="W155">
            <v>14.988660711298053</v>
          </cell>
          <cell r="X155">
            <v>-0.15303027808710112</v>
          </cell>
          <cell r="Y155">
            <v>7.050095681844823</v>
          </cell>
          <cell r="Z155">
            <v>7.5007298422598723</v>
          </cell>
        </row>
        <row r="156">
          <cell r="C156" t="str">
            <v>Peru</v>
          </cell>
          <cell r="D156" t="str">
            <v>PER</v>
          </cell>
          <cell r="E156">
            <v>6836.8805906967891</v>
          </cell>
          <cell r="F156">
            <v>379.88597870824412</v>
          </cell>
          <cell r="G156">
            <v>69.181181334206173</v>
          </cell>
          <cell r="H156">
            <v>47.066677079196609</v>
          </cell>
          <cell r="I156">
            <v>26.151252359725305</v>
          </cell>
          <cell r="J156">
            <v>12.949116765224161</v>
          </cell>
          <cell r="K156">
            <v>10.573190258525699</v>
          </cell>
          <cell r="L156">
            <v>7.5381944843016697</v>
          </cell>
          <cell r="M156">
            <v>6.2532120081990854</v>
          </cell>
          <cell r="N156">
            <v>3.9445802246507782</v>
          </cell>
          <cell r="O156">
            <v>3.6604629888184519</v>
          </cell>
          <cell r="P156">
            <v>1.4322093835791492</v>
          </cell>
          <cell r="Q156">
            <v>0.47221391864751183</v>
          </cell>
          <cell r="R156">
            <v>2.7561506505137601</v>
          </cell>
          <cell r="S156">
            <v>6.1841116996560714</v>
          </cell>
          <cell r="T156">
            <v>2.9552931871438659</v>
          </cell>
          <cell r="U156">
            <v>7.2182310761410378</v>
          </cell>
          <cell r="V156">
            <v>2.1973624558883955</v>
          </cell>
          <cell r="W156">
            <v>0.50825872649005532</v>
          </cell>
          <cell r="X156">
            <v>2.1249615794993701</v>
          </cell>
          <cell r="Y156">
            <v>4.5283438692950995</v>
          </cell>
          <cell r="Z156">
            <v>4.7837613285957019</v>
          </cell>
        </row>
        <row r="157">
          <cell r="C157" t="str">
            <v>Philippines</v>
          </cell>
          <cell r="D157" t="str">
            <v>PHL</v>
          </cell>
          <cell r="E157">
            <v>12.971281273645346</v>
          </cell>
          <cell r="F157">
            <v>16.526879899901914</v>
          </cell>
          <cell r="G157">
            <v>7.9326583261468215</v>
          </cell>
          <cell r="H157">
            <v>6.8321581286208612</v>
          </cell>
          <cell r="I157">
            <v>9.9913145992403827</v>
          </cell>
          <cell r="J157">
            <v>7.550870238499968</v>
          </cell>
          <cell r="K157">
            <v>7.661037838136167</v>
          </cell>
          <cell r="L157">
            <v>6.2243920223141771</v>
          </cell>
          <cell r="M157">
            <v>22.381723006534045</v>
          </cell>
          <cell r="N157">
            <v>6.585053048606909</v>
          </cell>
          <cell r="O157">
            <v>5.7097999464553482</v>
          </cell>
          <cell r="P157">
            <v>5.549477819692811</v>
          </cell>
          <cell r="Q157">
            <v>4.1622298175950476</v>
          </cell>
          <cell r="R157">
            <v>3.2013359836805364</v>
          </cell>
          <cell r="S157">
            <v>5.5168709998128236</v>
          </cell>
          <cell r="T157">
            <v>5.8280206790237514</v>
          </cell>
          <cell r="U157">
            <v>4.9490305242929225</v>
          </cell>
          <cell r="V157">
            <v>3.0903238394170955</v>
          </cell>
          <cell r="W157">
            <v>7.5490596343113339</v>
          </cell>
          <cell r="X157">
            <v>2.7732467105858518</v>
          </cell>
          <cell r="Y157">
            <v>4.222388865199278</v>
          </cell>
          <cell r="Z157">
            <v>4.0550011796430852</v>
          </cell>
        </row>
        <row r="158">
          <cell r="C158" t="str">
            <v>Poland</v>
          </cell>
          <cell r="D158" t="str">
            <v>POL</v>
          </cell>
          <cell r="F158">
            <v>55.255994867131363</v>
          </cell>
          <cell r="G158">
            <v>38.625467032832859</v>
          </cell>
          <cell r="H158">
            <v>30.642796311906807</v>
          </cell>
          <cell r="I158">
            <v>37.23403484750898</v>
          </cell>
          <cell r="J158">
            <v>27.978309920599159</v>
          </cell>
          <cell r="K158">
            <v>17.912918235598283</v>
          </cell>
          <cell r="L158">
            <v>13.922643140261059</v>
          </cell>
          <cell r="M158">
            <v>11.067120619054592</v>
          </cell>
          <cell r="N158">
            <v>5.9864222847677127</v>
          </cell>
          <cell r="O158">
            <v>7.2521234213324561</v>
          </cell>
          <cell r="P158">
            <v>3.4796575297007024</v>
          </cell>
          <cell r="Q158">
            <v>2.2459051841581044</v>
          </cell>
          <cell r="R158">
            <v>0.39400033570231585</v>
          </cell>
          <cell r="S158">
            <v>4.0887346730351624</v>
          </cell>
          <cell r="T158">
            <v>2.6433773600574426</v>
          </cell>
          <cell r="U158">
            <v>1.4833366362321243</v>
          </cell>
          <cell r="V158">
            <v>3.9559806600389891</v>
          </cell>
          <cell r="W158">
            <v>3.1016205318731238</v>
          </cell>
          <cell r="X158">
            <v>3.7179323711214636</v>
          </cell>
          <cell r="Y158">
            <v>1.403469075260773</v>
          </cell>
          <cell r="Z158">
            <v>3.1567404826689369</v>
          </cell>
        </row>
        <row r="159">
          <cell r="C159" t="str">
            <v>Portugal</v>
          </cell>
          <cell r="D159" t="str">
            <v>PRT</v>
          </cell>
          <cell r="E159">
            <v>13.144650474652721</v>
          </cell>
          <cell r="F159">
            <v>10.086186545116036</v>
          </cell>
          <cell r="G159">
            <v>11.44603166158231</v>
          </cell>
          <cell r="H159">
            <v>7.3764300222637189</v>
          </cell>
          <cell r="I159">
            <v>7.2776269083427536</v>
          </cell>
          <cell r="J159">
            <v>3.4286176515753795</v>
          </cell>
          <cell r="K159">
            <v>2.344880880269713</v>
          </cell>
          <cell r="L159">
            <v>3.926440277396253</v>
          </cell>
          <cell r="M159">
            <v>3.7928173461437211</v>
          </cell>
          <cell r="N159">
            <v>3.2985293195834089</v>
          </cell>
          <cell r="O159">
            <v>3.2514573111384522</v>
          </cell>
          <cell r="P159">
            <v>3.573679161809153</v>
          </cell>
          <cell r="Q159">
            <v>3.7402689531918867</v>
          </cell>
          <cell r="R159">
            <v>3.0050582468443423</v>
          </cell>
          <cell r="S159">
            <v>2.4721405691495875</v>
          </cell>
          <cell r="T159">
            <v>2.5247025962681562</v>
          </cell>
          <cell r="U159">
            <v>2.7809279703148349</v>
          </cell>
          <cell r="V159">
            <v>2.8295897195157238</v>
          </cell>
          <cell r="W159">
            <v>1.5819991687966422</v>
          </cell>
          <cell r="X159">
            <v>0.91164984260537096</v>
          </cell>
          <cell r="Y159">
            <v>1.0569218398957361</v>
          </cell>
          <cell r="Z159">
            <v>0.66014274855670863</v>
          </cell>
        </row>
        <row r="160">
          <cell r="C160" t="str">
            <v>Puerto Rico</v>
          </cell>
          <cell r="D160" t="str">
            <v>PRI</v>
          </cell>
          <cell r="E160">
            <v>4.3216048735205987</v>
          </cell>
          <cell r="F160">
            <v>3.123603806892433</v>
          </cell>
          <cell r="G160">
            <v>2.5767634073475989</v>
          </cell>
          <cell r="H160">
            <v>1.8860474947462791</v>
          </cell>
          <cell r="I160">
            <v>3.1787392869584608</v>
          </cell>
          <cell r="J160">
            <v>2.7737509883925497</v>
          </cell>
          <cell r="K160">
            <v>3.9119280631107642</v>
          </cell>
          <cell r="L160">
            <v>1.3319823492794711</v>
          </cell>
          <cell r="M160">
            <v>6.3606153412986117</v>
          </cell>
          <cell r="N160">
            <v>1.4720023915252938</v>
          </cell>
          <cell r="O160">
            <v>3.2950797234085485</v>
          </cell>
          <cell r="P160">
            <v>5.5054935378696683</v>
          </cell>
          <cell r="Q160">
            <v>2.5491896374189764</v>
          </cell>
          <cell r="R160">
            <v>4.417755565830376</v>
          </cell>
          <cell r="S160">
            <v>2.7481650412058798</v>
          </cell>
          <cell r="T160">
            <v>3.6872461814688506</v>
          </cell>
          <cell r="U160">
            <v>4.1992536650861751</v>
          </cell>
          <cell r="V160">
            <v>5.1674405875137239</v>
          </cell>
          <cell r="W160">
            <v>6.7553502057669021</v>
          </cell>
          <cell r="X160">
            <v>5.2073380802927858</v>
          </cell>
          <cell r="Y160">
            <v>3.2419517195013867</v>
          </cell>
        </row>
        <row r="161">
          <cell r="C161" t="str">
            <v>Qatar</v>
          </cell>
          <cell r="D161" t="str">
            <v>QAT</v>
          </cell>
          <cell r="P161">
            <v>-4.4271880704142603</v>
          </cell>
          <cell r="Q161">
            <v>3.0558236102582015</v>
          </cell>
          <cell r="R161">
            <v>17.436756299199558</v>
          </cell>
          <cell r="S161">
            <v>11.379792892391436</v>
          </cell>
          <cell r="T161">
            <v>26.2817843737202</v>
          </cell>
          <cell r="U161">
            <v>18.515089372092859</v>
          </cell>
          <cell r="V161">
            <v>11.43201127562601</v>
          </cell>
          <cell r="W161">
            <v>22.849214815871392</v>
          </cell>
          <cell r="X161">
            <v>-24.249429488614339</v>
          </cell>
          <cell r="Y161">
            <v>11.908730803894542</v>
          </cell>
          <cell r="Z161">
            <v>14.352185108835741</v>
          </cell>
        </row>
        <row r="162">
          <cell r="C162" t="str">
            <v>Romania</v>
          </cell>
          <cell r="D162" t="str">
            <v>ROM</v>
          </cell>
          <cell r="E162">
            <v>13.599050228225224</v>
          </cell>
          <cell r="F162">
            <v>194.94231308903522</v>
          </cell>
          <cell r="G162">
            <v>200.09961996878451</v>
          </cell>
          <cell r="H162">
            <v>227.36516519582983</v>
          </cell>
          <cell r="I162">
            <v>138.93506234415486</v>
          </cell>
          <cell r="J162">
            <v>35.244986052066594</v>
          </cell>
          <cell r="K162">
            <v>45.173212702899434</v>
          </cell>
          <cell r="L162">
            <v>147.30571953355346</v>
          </cell>
          <cell r="M162">
            <v>55.223458831914115</v>
          </cell>
          <cell r="N162">
            <v>47.76918481023236</v>
          </cell>
          <cell r="O162">
            <v>44.254631592232073</v>
          </cell>
          <cell r="P162">
            <v>37.441523599374307</v>
          </cell>
          <cell r="Q162">
            <v>23.427535516737265</v>
          </cell>
          <cell r="R162">
            <v>23.980284245207017</v>
          </cell>
          <cell r="S162">
            <v>15.040798966617245</v>
          </cell>
          <cell r="T162">
            <v>12.292566261089405</v>
          </cell>
          <cell r="U162">
            <v>10.783174335091928</v>
          </cell>
          <cell r="V162">
            <v>13.032697099980822</v>
          </cell>
          <cell r="W162">
            <v>11.577412137517769</v>
          </cell>
          <cell r="X162">
            <v>6.5386564266107143</v>
          </cell>
          <cell r="Y162">
            <v>3.5709764134751936</v>
          </cell>
          <cell r="Z162">
            <v>7.1052732255211453</v>
          </cell>
        </row>
        <row r="163">
          <cell r="C163" t="str">
            <v>Russian Federation</v>
          </cell>
          <cell r="D163" t="str">
            <v>RUS</v>
          </cell>
          <cell r="E163">
            <v>15.902913017519097</v>
          </cell>
          <cell r="F163">
            <v>128.62977168518276</v>
          </cell>
          <cell r="G163">
            <v>1490.4184248497479</v>
          </cell>
          <cell r="H163">
            <v>887.84073622693143</v>
          </cell>
          <cell r="I163">
            <v>307.29805689023266</v>
          </cell>
          <cell r="J163">
            <v>144.00309225018498</v>
          </cell>
          <cell r="K163">
            <v>45.801895903923906</v>
          </cell>
          <cell r="L163">
            <v>15.059158826926151</v>
          </cell>
          <cell r="M163">
            <v>18.538687018151904</v>
          </cell>
          <cell r="N163">
            <v>72.386777713983889</v>
          </cell>
          <cell r="O163">
            <v>37.698095568389022</v>
          </cell>
          <cell r="P163">
            <v>16.489527977492969</v>
          </cell>
          <cell r="Q163">
            <v>15.492953442395205</v>
          </cell>
          <cell r="R163">
            <v>13.780061468851997</v>
          </cell>
          <cell r="S163">
            <v>20.28207692821789</v>
          </cell>
          <cell r="T163">
            <v>19.306094835868535</v>
          </cell>
          <cell r="U163">
            <v>15.170047105096216</v>
          </cell>
          <cell r="V163">
            <v>13.804420679740574</v>
          </cell>
          <cell r="W163">
            <v>17.959714037318946</v>
          </cell>
          <cell r="X163">
            <v>1.9937228232017787</v>
          </cell>
          <cell r="Y163">
            <v>11.561267510449397</v>
          </cell>
          <cell r="Z163">
            <v>15.816508494932904</v>
          </cell>
        </row>
        <row r="164">
          <cell r="C164" t="str">
            <v>Rwanda</v>
          </cell>
          <cell r="D164" t="str">
            <v>RWA</v>
          </cell>
          <cell r="E164">
            <v>13.461468903538162</v>
          </cell>
          <cell r="F164">
            <v>14.978936447950318</v>
          </cell>
          <cell r="G164">
            <v>7.2832831502219051</v>
          </cell>
          <cell r="H164">
            <v>13.87050255966578</v>
          </cell>
          <cell r="I164">
            <v>17.191302955730876</v>
          </cell>
          <cell r="J164">
            <v>51.266582994297465</v>
          </cell>
          <cell r="K164">
            <v>10.92141577494796</v>
          </cell>
          <cell r="L164">
            <v>15.62150243219061</v>
          </cell>
          <cell r="M164">
            <v>2.2282006588115451</v>
          </cell>
          <cell r="N164">
            <v>-9.1876087751767272</v>
          </cell>
          <cell r="O164">
            <v>2.8310546344443566</v>
          </cell>
          <cell r="P164">
            <v>0.97485915347401431</v>
          </cell>
          <cell r="Q164">
            <v>-5.3084686241376176</v>
          </cell>
          <cell r="R164">
            <v>22.686426298788675</v>
          </cell>
          <cell r="S164">
            <v>13.656605746991275</v>
          </cell>
          <cell r="T164">
            <v>9.474266619013477</v>
          </cell>
          <cell r="U164">
            <v>9.8165424274475441</v>
          </cell>
          <cell r="V164">
            <v>10.668350503828464</v>
          </cell>
          <cell r="W164">
            <v>13.367010099451761</v>
          </cell>
          <cell r="X164">
            <v>9.0414445865293942</v>
          </cell>
          <cell r="Y164">
            <v>2.4792326872525479</v>
          </cell>
          <cell r="Z164">
            <v>7.7591749526986433</v>
          </cell>
        </row>
        <row r="165">
          <cell r="C165" t="str">
            <v>Samoa</v>
          </cell>
          <cell r="D165" t="str">
            <v>WSM</v>
          </cell>
          <cell r="E165">
            <v>9.0064588976836717</v>
          </cell>
          <cell r="F165">
            <v>6.1113462648361434</v>
          </cell>
          <cell r="G165">
            <v>8.5659974475936167</v>
          </cell>
          <cell r="H165">
            <v>0.65471876246046179</v>
          </cell>
          <cell r="I165">
            <v>68.22793959290874</v>
          </cell>
          <cell r="J165">
            <v>-6.8733621143406225</v>
          </cell>
          <cell r="K165">
            <v>4.4970791394007676</v>
          </cell>
          <cell r="L165">
            <v>11.658836497436198</v>
          </cell>
          <cell r="M165">
            <v>3.2119399569600517</v>
          </cell>
          <cell r="N165">
            <v>2.3855043299280823</v>
          </cell>
          <cell r="O165">
            <v>2.7895188413638294</v>
          </cell>
          <cell r="P165">
            <v>2.2815914630749177</v>
          </cell>
          <cell r="Q165">
            <v>2.3709189170169935</v>
          </cell>
          <cell r="R165">
            <v>2.3743429592216927</v>
          </cell>
          <cell r="S165">
            <v>6.8445599351989443</v>
          </cell>
          <cell r="T165">
            <v>0.86650454207075711</v>
          </cell>
          <cell r="U165">
            <v>9.243203385359692</v>
          </cell>
          <cell r="V165">
            <v>4.2988854357610222</v>
          </cell>
          <cell r="W165">
            <v>5.1766520808252778</v>
          </cell>
          <cell r="X165">
            <v>2.9907026695970274</v>
          </cell>
          <cell r="Y165">
            <v>1.417611461587029</v>
          </cell>
          <cell r="Z165">
            <v>2.2254631880300337</v>
          </cell>
        </row>
        <row r="166">
          <cell r="C166" t="str">
            <v>San Marino</v>
          </cell>
          <cell r="D166" t="str">
            <v>SMR</v>
          </cell>
          <cell r="E166">
            <v>8.3943945739197545</v>
          </cell>
          <cell r="F166">
            <v>7.5414473117140233</v>
          </cell>
          <cell r="G166">
            <v>4.3997673397721684</v>
          </cell>
          <cell r="H166">
            <v>4.2603550854032335</v>
          </cell>
          <cell r="I166">
            <v>3.8711791351397409</v>
          </cell>
          <cell r="J166">
            <v>5.3301517958149702</v>
          </cell>
          <cell r="K166">
            <v>3.9980403277561436</v>
          </cell>
          <cell r="L166">
            <v>1.6942239168074025</v>
          </cell>
          <cell r="M166">
            <v>1.729657445429055</v>
          </cell>
          <cell r="N166">
            <v>1.5686119114874089</v>
          </cell>
          <cell r="O166">
            <v>2.6287234414925678</v>
          </cell>
          <cell r="P166">
            <v>2.6938474504846681</v>
          </cell>
          <cell r="Q166">
            <v>2.3756165016894641</v>
          </cell>
          <cell r="R166">
            <v>2.4135558901405574</v>
          </cell>
          <cell r="S166">
            <v>1.9323998181161528</v>
          </cell>
          <cell r="T166">
            <v>1.8775339227743046</v>
          </cell>
          <cell r="U166">
            <v>1.94710076833789</v>
          </cell>
          <cell r="V166">
            <v>1.7403712071257189</v>
          </cell>
          <cell r="W166">
            <v>3.2305189080815921</v>
          </cell>
        </row>
        <row r="167">
          <cell r="C167" t="str">
            <v>Sao Tome and Principe</v>
          </cell>
          <cell r="D167" t="str">
            <v>STP</v>
          </cell>
          <cell r="Q167">
            <v>19.565549477991112</v>
          </cell>
          <cell r="R167">
            <v>4.0963614118166163</v>
          </cell>
          <cell r="S167">
            <v>10.394527800861624</v>
          </cell>
          <cell r="T167">
            <v>11.830714633047364</v>
          </cell>
          <cell r="U167">
            <v>14.217115535155145</v>
          </cell>
          <cell r="V167">
            <v>23.84698383494559</v>
          </cell>
          <cell r="W167">
            <v>26.574724160453187</v>
          </cell>
          <cell r="X167">
            <v>13.550388803559343</v>
          </cell>
          <cell r="Y167">
            <v>11.739547121547389</v>
          </cell>
          <cell r="Z167">
            <v>12.113943907903831</v>
          </cell>
        </row>
        <row r="168">
          <cell r="C168" t="str">
            <v>Saudi Arabia</v>
          </cell>
          <cell r="D168" t="str">
            <v>SAU</v>
          </cell>
          <cell r="E168">
            <v>13.063708380824934</v>
          </cell>
          <cell r="F168">
            <v>3.0818569567362601</v>
          </cell>
          <cell r="G168">
            <v>-0.80830198867755598</v>
          </cell>
          <cell r="H168">
            <v>-3.0719328632359293</v>
          </cell>
          <cell r="I168">
            <v>0.97432646121531263</v>
          </cell>
          <cell r="J168">
            <v>5.8401720229560112</v>
          </cell>
          <cell r="K168">
            <v>7.1055561060594812</v>
          </cell>
          <cell r="L168">
            <v>1.9532407013229829</v>
          </cell>
          <cell r="M168">
            <v>-13.970171311288567</v>
          </cell>
          <cell r="N168">
            <v>11.249101072131637</v>
          </cell>
          <cell r="O168">
            <v>11.64481584615389</v>
          </cell>
          <cell r="P168">
            <v>-3.4100818165247802</v>
          </cell>
          <cell r="Q168">
            <v>2.8947754033386701</v>
          </cell>
          <cell r="R168">
            <v>5.7048011590166112</v>
          </cell>
          <cell r="S168">
            <v>10.831146252308656</v>
          </cell>
          <cell r="T168">
            <v>19.336084451175779</v>
          </cell>
          <cell r="U168">
            <v>9.4872227577495778</v>
          </cell>
          <cell r="V168">
            <v>5.8751360393462448</v>
          </cell>
          <cell r="W168">
            <v>18.79315988726502</v>
          </cell>
          <cell r="X168">
            <v>-20.989644547767199</v>
          </cell>
          <cell r="Y168">
            <v>14.362228267159935</v>
          </cell>
          <cell r="Z168">
            <v>19.839436428825991</v>
          </cell>
        </row>
        <row r="169">
          <cell r="C169" t="str">
            <v>Senegal</v>
          </cell>
          <cell r="D169" t="str">
            <v>SEN</v>
          </cell>
          <cell r="E169">
            <v>-1.7871231774520879E-2</v>
          </cell>
          <cell r="F169">
            <v>-0.72420305699772314</v>
          </cell>
          <cell r="G169">
            <v>-0.92927727841642138</v>
          </cell>
          <cell r="H169">
            <v>-0.12964123525387095</v>
          </cell>
          <cell r="I169">
            <v>33.891081647005905</v>
          </cell>
          <cell r="J169">
            <v>7.3678929984048409</v>
          </cell>
          <cell r="K169">
            <v>4.3166132829325647</v>
          </cell>
          <cell r="L169">
            <v>2.0506876482067469</v>
          </cell>
          <cell r="M169">
            <v>2.7559802385875116</v>
          </cell>
          <cell r="N169">
            <v>0.35369553123325659</v>
          </cell>
          <cell r="O169">
            <v>1.9356187862264278</v>
          </cell>
          <cell r="P169">
            <v>2.6138533263429196</v>
          </cell>
          <cell r="Q169">
            <v>3.2998223400648783</v>
          </cell>
          <cell r="R169">
            <v>0.51849210509469401</v>
          </cell>
          <cell r="S169">
            <v>0.49962315366991561</v>
          </cell>
          <cell r="T169">
            <v>2.4020315724609702</v>
          </cell>
          <cell r="U169">
            <v>4.1409257285753824</v>
          </cell>
          <cell r="V169">
            <v>5.6060890417655003</v>
          </cell>
          <cell r="W169">
            <v>6.5469065187601814</v>
          </cell>
          <cell r="X169">
            <v>-1.4781303268662072</v>
          </cell>
          <cell r="Y169">
            <v>1.4068673180382518</v>
          </cell>
          <cell r="Z169">
            <v>3.2007286806821469</v>
          </cell>
        </row>
        <row r="170">
          <cell r="C170" t="str">
            <v>Serbia</v>
          </cell>
          <cell r="D170" t="str">
            <v>SRB</v>
          </cell>
          <cell r="M170">
            <v>27.687728901205588</v>
          </cell>
          <cell r="N170">
            <v>42.461754707180006</v>
          </cell>
          <cell r="O170">
            <v>77.386895761494429</v>
          </cell>
          <cell r="P170">
            <v>88.383406688653224</v>
          </cell>
          <cell r="Q170">
            <v>22.55276611738519</v>
          </cell>
          <cell r="R170">
            <v>12.742741648654146</v>
          </cell>
          <cell r="S170">
            <v>12.203470818119271</v>
          </cell>
          <cell r="T170">
            <v>15.681850753467842</v>
          </cell>
          <cell r="U170">
            <v>12.498458441361436</v>
          </cell>
          <cell r="V170">
            <v>10.099557785939609</v>
          </cell>
          <cell r="W170">
            <v>12.608015208731231</v>
          </cell>
          <cell r="X170">
            <v>5.6446219220395619</v>
          </cell>
          <cell r="Y170">
            <v>9.035905774654978</v>
          </cell>
          <cell r="Z170">
            <v>10.299999999999997</v>
          </cell>
        </row>
        <row r="171">
          <cell r="C171" t="str">
            <v>Seychelles</v>
          </cell>
          <cell r="D171" t="str">
            <v>SYC</v>
          </cell>
          <cell r="E171">
            <v>5.5995275362761561</v>
          </cell>
          <cell r="F171">
            <v>-2.0431548518665466</v>
          </cell>
          <cell r="G171">
            <v>4.6795616383010952</v>
          </cell>
          <cell r="H171">
            <v>4.1020162452730915</v>
          </cell>
          <cell r="I171">
            <v>0.96112245792976125</v>
          </cell>
          <cell r="J171">
            <v>-0.77463940238797591</v>
          </cell>
          <cell r="K171">
            <v>-1.5364566076821404</v>
          </cell>
          <cell r="L171">
            <v>1.0837546519190795</v>
          </cell>
          <cell r="M171">
            <v>4.3658538866119017</v>
          </cell>
          <cell r="N171">
            <v>2.0566328779134722</v>
          </cell>
          <cell r="O171">
            <v>1.2519504046982775</v>
          </cell>
          <cell r="P171">
            <v>6.1567592444485371</v>
          </cell>
          <cell r="Q171">
            <v>3.6131639229710117</v>
          </cell>
          <cell r="R171">
            <v>5.9468320913975958</v>
          </cell>
          <cell r="S171">
            <v>3.9495746842279118</v>
          </cell>
          <cell r="T171">
            <v>21.92077272023721</v>
          </cell>
          <cell r="U171">
            <v>2.1005363982596634</v>
          </cell>
          <cell r="V171">
            <v>10.689017507132519</v>
          </cell>
          <cell r="W171">
            <v>34.624468401510939</v>
          </cell>
          <cell r="X171">
            <v>25.163726144100124</v>
          </cell>
          <cell r="Y171">
            <v>-4.8903428569936267</v>
          </cell>
          <cell r="Z171">
            <v>2.2411853113861042</v>
          </cell>
        </row>
        <row r="172">
          <cell r="C172" t="str">
            <v>Sierra Leone</v>
          </cell>
          <cell r="D172" t="str">
            <v>SLE</v>
          </cell>
          <cell r="E172">
            <v>70.591545832401181</v>
          </cell>
          <cell r="F172">
            <v>128.77002281404182</v>
          </cell>
          <cell r="G172">
            <v>82.023527039732983</v>
          </cell>
          <cell r="H172">
            <v>26.723662654302373</v>
          </cell>
          <cell r="I172">
            <v>25.06402817088042</v>
          </cell>
          <cell r="J172">
            <v>33.597389627779904</v>
          </cell>
          <cell r="K172">
            <v>25.574488163523498</v>
          </cell>
          <cell r="L172">
            <v>15.594115748843834</v>
          </cell>
          <cell r="M172">
            <v>27.047581815591727</v>
          </cell>
          <cell r="N172">
            <v>25.029185607677491</v>
          </cell>
          <cell r="O172">
            <v>6.1114142132303755</v>
          </cell>
          <cell r="P172">
            <v>1.7895934080386553</v>
          </cell>
          <cell r="Q172">
            <v>-3.692329454365364</v>
          </cell>
          <cell r="R172">
            <v>8.3986294079920754</v>
          </cell>
          <cell r="S172">
            <v>18.338909562252795</v>
          </cell>
          <cell r="T172">
            <v>12.861175248705408</v>
          </cell>
          <cell r="U172">
            <v>9.623856922128752</v>
          </cell>
          <cell r="V172">
            <v>10.7798660447815</v>
          </cell>
          <cell r="W172">
            <v>11.200000000000017</v>
          </cell>
          <cell r="X172">
            <v>5.2443985644913766</v>
          </cell>
          <cell r="Y172">
            <v>14.354440047540649</v>
          </cell>
          <cell r="Z172">
            <v>17.83018867924531</v>
          </cell>
        </row>
        <row r="173">
          <cell r="C173" t="str">
            <v>Singapore</v>
          </cell>
          <cell r="D173" t="str">
            <v>SGP</v>
          </cell>
          <cell r="E173">
            <v>4.3781509116150659</v>
          </cell>
          <cell r="F173">
            <v>4.1398537238356283</v>
          </cell>
          <cell r="G173">
            <v>1.4091823276342268</v>
          </cell>
          <cell r="H173">
            <v>3.4527796621341338</v>
          </cell>
          <cell r="I173">
            <v>3.5329769401062521</v>
          </cell>
          <cell r="J173">
            <v>2.829790544425606</v>
          </cell>
          <cell r="K173">
            <v>1.0516001699918576</v>
          </cell>
          <cell r="L173">
            <v>1.2430670641983852</v>
          </cell>
          <cell r="M173">
            <v>-1.3572100336443071</v>
          </cell>
          <cell r="N173">
            <v>-4.7829928479872592</v>
          </cell>
          <cell r="O173">
            <v>3.6374437495588268</v>
          </cell>
          <cell r="P173">
            <v>-2.2221353630078511</v>
          </cell>
          <cell r="Q173">
            <v>-0.87907800318637896</v>
          </cell>
          <cell r="R173">
            <v>-1.5077942370357249</v>
          </cell>
          <cell r="S173">
            <v>4.3831244982279713</v>
          </cell>
          <cell r="T173">
            <v>2.0731378245544647</v>
          </cell>
          <cell r="U173">
            <v>1.9913766906398678</v>
          </cell>
          <cell r="V173">
            <v>6.1639601167708946</v>
          </cell>
          <cell r="W173">
            <v>-7.6452077193024479</v>
          </cell>
          <cell r="X173">
            <v>0</v>
          </cell>
          <cell r="Y173">
            <v>8.5340712774169276</v>
          </cell>
          <cell r="Z173">
            <v>0.50354867510391443</v>
          </cell>
        </row>
        <row r="174">
          <cell r="C174" t="str">
            <v>Sint Maarten (Dutch part)</v>
          </cell>
          <cell r="D174" t="str">
            <v>SXM</v>
          </cell>
        </row>
        <row r="175">
          <cell r="C175" t="str">
            <v>Slovak Republic</v>
          </cell>
          <cell r="D175" t="str">
            <v>SVK</v>
          </cell>
          <cell r="E175">
            <v>6.8571341553355722</v>
          </cell>
          <cell r="F175">
            <v>34.619125741868856</v>
          </cell>
          <cell r="G175">
            <v>11.43101365038612</v>
          </cell>
          <cell r="H175">
            <v>29.77681345944805</v>
          </cell>
          <cell r="I175">
            <v>13.448487134034764</v>
          </cell>
          <cell r="J175">
            <v>9.8910721094971734</v>
          </cell>
          <cell r="K175">
            <v>4.1984950868738196</v>
          </cell>
          <cell r="L175">
            <v>6.1546572415703622</v>
          </cell>
          <cell r="M175">
            <v>5.073257093043452</v>
          </cell>
          <cell r="N175">
            <v>7.3616093425665525</v>
          </cell>
          <cell r="O175">
            <v>9.4171481383634301</v>
          </cell>
          <cell r="P175">
            <v>5.0167143919932045</v>
          </cell>
          <cell r="Q175">
            <v>3.8740923503718392</v>
          </cell>
          <cell r="R175">
            <v>5.3100006251197982</v>
          </cell>
          <cell r="S175">
            <v>5.8485694080361981</v>
          </cell>
          <cell r="T175">
            <v>2.3818406241651928</v>
          </cell>
          <cell r="U175">
            <v>2.9419463112433561</v>
          </cell>
          <cell r="V175">
            <v>1.1128465197641617</v>
          </cell>
          <cell r="W175">
            <v>2.8607843778571578</v>
          </cell>
          <cell r="X175">
            <v>-1.1815702856460888</v>
          </cell>
          <cell r="Y175">
            <v>0.49164130320346544</v>
          </cell>
          <cell r="Z175">
            <v>1.6378397431207219</v>
          </cell>
        </row>
        <row r="176">
          <cell r="C176" t="str">
            <v>Slovenia</v>
          </cell>
          <cell r="D176" t="str">
            <v>SVN</v>
          </cell>
          <cell r="F176">
            <v>94.927777216273483</v>
          </cell>
          <cell r="G176">
            <v>208.17541329700964</v>
          </cell>
          <cell r="H176">
            <v>37.080195274297068</v>
          </cell>
          <cell r="I176">
            <v>22.589238738703415</v>
          </cell>
          <cell r="J176">
            <v>29.233002066442992</v>
          </cell>
          <cell r="K176">
            <v>11.289144880627504</v>
          </cell>
          <cell r="L176">
            <v>8.5242764569044311</v>
          </cell>
          <cell r="M176">
            <v>7.0319033504244572</v>
          </cell>
          <cell r="N176">
            <v>6.5682860113148536</v>
          </cell>
          <cell r="O176">
            <v>5.2233796582999474</v>
          </cell>
          <cell r="P176">
            <v>8.6515560340193929</v>
          </cell>
          <cell r="Q176">
            <v>7.5847537147824937</v>
          </cell>
          <cell r="R176">
            <v>5.5327897385900116</v>
          </cell>
          <cell r="S176">
            <v>3.2708163209053964</v>
          </cell>
          <cell r="T176">
            <v>1.6600589411145563</v>
          </cell>
          <cell r="U176">
            <v>2.1136444004408332</v>
          </cell>
          <cell r="V176">
            <v>4.1729694252281604</v>
          </cell>
          <cell r="W176">
            <v>4.1243575846084894</v>
          </cell>
          <cell r="X176">
            <v>2.963710892072811</v>
          </cell>
          <cell r="Y176">
            <v>-1.0669803906117181</v>
          </cell>
          <cell r="Z176">
            <v>0.80499593276597636</v>
          </cell>
        </row>
        <row r="177">
          <cell r="C177" t="str">
            <v>Solomon Islands</v>
          </cell>
          <cell r="D177" t="str">
            <v>SLB</v>
          </cell>
          <cell r="F177">
            <v>7.2469730677716626</v>
          </cell>
          <cell r="G177">
            <v>13.165523364874133</v>
          </cell>
          <cell r="H177">
            <v>13.587989396190352</v>
          </cell>
          <cell r="I177">
            <v>6.9473593673593541</v>
          </cell>
          <cell r="J177">
            <v>6.8440934227220254</v>
          </cell>
          <cell r="K177">
            <v>12.152711811286053</v>
          </cell>
          <cell r="L177">
            <v>6.2578876746896697</v>
          </cell>
          <cell r="M177">
            <v>5.6058281522977325</v>
          </cell>
          <cell r="N177">
            <v>3.3192455023891085</v>
          </cell>
          <cell r="O177">
            <v>10.702272314579361</v>
          </cell>
          <cell r="P177">
            <v>3.73526583055272</v>
          </cell>
          <cell r="Q177">
            <v>12.233949072356324</v>
          </cell>
          <cell r="R177">
            <v>1.7028464386572182</v>
          </cell>
          <cell r="S177">
            <v>7.1669801947985547</v>
          </cell>
          <cell r="T177">
            <v>5.3008409837805033</v>
          </cell>
          <cell r="U177">
            <v>4.2629753231666427</v>
          </cell>
          <cell r="V177">
            <v>16.568429581215511</v>
          </cell>
          <cell r="W177">
            <v>3.9824737212725552</v>
          </cell>
          <cell r="X177">
            <v>-2.0242914979757103</v>
          </cell>
          <cell r="Y177">
            <v>5.6074766355139758</v>
          </cell>
          <cell r="Z177">
            <v>7.3394495412843099</v>
          </cell>
        </row>
        <row r="178">
          <cell r="C178" t="str">
            <v>Somalia</v>
          </cell>
          <cell r="D178" t="str">
            <v>SOM</v>
          </cell>
          <cell r="E178">
            <v>215.46680065998191</v>
          </cell>
        </row>
        <row r="179">
          <cell r="C179" t="str">
            <v>South Africa</v>
          </cell>
          <cell r="D179" t="str">
            <v>ZAF</v>
          </cell>
          <cell r="E179">
            <v>15.521507205436663</v>
          </cell>
          <cell r="F179">
            <v>15.727008693166965</v>
          </cell>
          <cell r="G179">
            <v>14.57115172156287</v>
          </cell>
          <cell r="H179">
            <v>13.08756887479899</v>
          </cell>
          <cell r="I179">
            <v>9.59401015335024</v>
          </cell>
          <cell r="J179">
            <v>10.250325952765692</v>
          </cell>
          <cell r="K179">
            <v>8.0896615070995495</v>
          </cell>
          <cell r="L179">
            <v>8.1064754475879113</v>
          </cell>
          <cell r="M179">
            <v>7.7104128145680733</v>
          </cell>
          <cell r="N179">
            <v>7.0732294474153292</v>
          </cell>
          <cell r="O179">
            <v>8.8095447929162418</v>
          </cell>
          <cell r="P179">
            <v>7.6669259383831161</v>
          </cell>
          <cell r="Q179">
            <v>10.749452405418353</v>
          </cell>
          <cell r="R179">
            <v>5.5502297825584179</v>
          </cell>
          <cell r="S179">
            <v>6.3718942256896725</v>
          </cell>
          <cell r="T179">
            <v>5.4446739251013696</v>
          </cell>
          <cell r="U179">
            <v>6.5276131156196442</v>
          </cell>
          <cell r="V179">
            <v>8.0789494503003851</v>
          </cell>
          <cell r="W179">
            <v>8.298147889009627</v>
          </cell>
          <cell r="X179">
            <v>7.6506324188053725</v>
          </cell>
          <cell r="Y179">
            <v>7.8616085752844356</v>
          </cell>
          <cell r="Z179">
            <v>8.0056170979316192</v>
          </cell>
        </row>
        <row r="180">
          <cell r="C180" t="str">
            <v>South Sudan</v>
          </cell>
          <cell r="D180" t="str">
            <v>SSD</v>
          </cell>
          <cell r="X180">
            <v>-17.780883243520321</v>
          </cell>
          <cell r="Y180">
            <v>20.93409783630868</v>
          </cell>
          <cell r="Z180">
            <v>54.238361458212523</v>
          </cell>
        </row>
        <row r="181">
          <cell r="C181" t="str">
            <v>Spain</v>
          </cell>
          <cell r="D181" t="str">
            <v>ESP</v>
          </cell>
          <cell r="E181">
            <v>7.3262511672533179</v>
          </cell>
          <cell r="F181">
            <v>6.9351394977320382</v>
          </cell>
          <cell r="G181">
            <v>6.7107711959334466</v>
          </cell>
          <cell r="H181">
            <v>4.5372412403737314</v>
          </cell>
          <cell r="I181">
            <v>3.8798420092189332</v>
          </cell>
          <cell r="J181">
            <v>4.933129725868767</v>
          </cell>
          <cell r="K181">
            <v>3.4586279022038866</v>
          </cell>
          <cell r="L181">
            <v>2.3840532155461176</v>
          </cell>
          <cell r="M181">
            <v>2.4800688401461173</v>
          </cell>
          <cell r="N181">
            <v>2.6269826242220518</v>
          </cell>
          <cell r="O181">
            <v>3.3942957316472473</v>
          </cell>
          <cell r="P181">
            <v>4.1922082138247134</v>
          </cell>
          <cell r="Q181">
            <v>4.3530894901099941</v>
          </cell>
          <cell r="R181">
            <v>4.1626096718755861</v>
          </cell>
          <cell r="S181">
            <v>4.0426413390963489</v>
          </cell>
          <cell r="T181">
            <v>4.3439444691161384</v>
          </cell>
          <cell r="U181">
            <v>4.1404830915832775</v>
          </cell>
          <cell r="V181">
            <v>3.2676822547938968</v>
          </cell>
          <cell r="W181">
            <v>2.3750367040860141</v>
          </cell>
          <cell r="X181">
            <v>9.6174692207569024E-2</v>
          </cell>
          <cell r="Y181">
            <v>0.39963319894171434</v>
          </cell>
          <cell r="Z181">
            <v>0.95787768711797128</v>
          </cell>
        </row>
        <row r="182">
          <cell r="C182" t="str">
            <v>Sri Lanka</v>
          </cell>
          <cell r="D182" t="str">
            <v>LKA</v>
          </cell>
          <cell r="E182">
            <v>20.06326999716994</v>
          </cell>
          <cell r="F182">
            <v>10.624009673792983</v>
          </cell>
          <cell r="G182">
            <v>9.4036969483408939</v>
          </cell>
          <cell r="H182">
            <v>9.8844593279547865</v>
          </cell>
          <cell r="I182">
            <v>9.7705003352917146</v>
          </cell>
          <cell r="J182">
            <v>9.3035279348344204</v>
          </cell>
          <cell r="K182">
            <v>10.817420785701898</v>
          </cell>
          <cell r="L182">
            <v>8.9245745184087184</v>
          </cell>
          <cell r="M182">
            <v>9.214064453883438</v>
          </cell>
          <cell r="N182">
            <v>4.1627632516410245</v>
          </cell>
          <cell r="O182">
            <v>7.2773413062537742</v>
          </cell>
          <cell r="P182">
            <v>13.664749091822472</v>
          </cell>
          <cell r="Q182">
            <v>11.812565268042789</v>
          </cell>
          <cell r="R182">
            <v>5.1491384254296406</v>
          </cell>
          <cell r="S182">
            <v>8.8014924612304952</v>
          </cell>
          <cell r="T182">
            <v>10.418726751389883</v>
          </cell>
          <cell r="U182">
            <v>11.277881107574444</v>
          </cell>
          <cell r="V182">
            <v>14.027570114430475</v>
          </cell>
          <cell r="W182">
            <v>16.327091573736823</v>
          </cell>
          <cell r="X182">
            <v>5.8797919735409323</v>
          </cell>
          <cell r="Y182">
            <v>7.2989699552831411</v>
          </cell>
          <cell r="Z182">
            <v>7.8480139518739378</v>
          </cell>
        </row>
        <row r="183">
          <cell r="C183" t="str">
            <v>St. Kitts and Nevis</v>
          </cell>
          <cell r="D183" t="str">
            <v>KNA</v>
          </cell>
          <cell r="E183">
            <v>8.6609918275166535</v>
          </cell>
          <cell r="F183">
            <v>2.9708151386713695</v>
          </cell>
          <cell r="G183">
            <v>6.937372948664617</v>
          </cell>
          <cell r="H183">
            <v>2.2797114145844972</v>
          </cell>
          <cell r="I183">
            <v>6.3683002161339894</v>
          </cell>
          <cell r="J183">
            <v>0.37712556706081557</v>
          </cell>
          <cell r="K183">
            <v>-0.11530645317088783</v>
          </cell>
          <cell r="L183">
            <v>4.8191043676820442</v>
          </cell>
          <cell r="M183">
            <v>3.2664559146633252</v>
          </cell>
          <cell r="N183">
            <v>0.89745446743036439</v>
          </cell>
          <cell r="O183">
            <v>27.044396267696143</v>
          </cell>
          <cell r="P183">
            <v>3.9976596037502645</v>
          </cell>
          <cell r="Q183">
            <v>2.8932416528914189</v>
          </cell>
          <cell r="R183">
            <v>-2.0301848612899676</v>
          </cell>
          <cell r="S183">
            <v>3.3951142494126145</v>
          </cell>
          <cell r="T183">
            <v>-1.8684224680420556</v>
          </cell>
          <cell r="U183">
            <v>12.117429270564145</v>
          </cell>
          <cell r="V183">
            <v>6.5823045894859149</v>
          </cell>
          <cell r="W183">
            <v>2.5351208833485259</v>
          </cell>
          <cell r="X183">
            <v>-5.7565031770565156E-2</v>
          </cell>
          <cell r="Y183">
            <v>0.1681313539971967</v>
          </cell>
          <cell r="Z183">
            <v>1.4044016300062339</v>
          </cell>
        </row>
        <row r="184">
          <cell r="C184" t="str">
            <v>St. Lucia</v>
          </cell>
          <cell r="D184" t="str">
            <v>LCA</v>
          </cell>
          <cell r="E184">
            <v>3.2054869298095952</v>
          </cell>
          <cell r="F184">
            <v>5.7968381478303428</v>
          </cell>
          <cell r="G184">
            <v>3.514604380587727</v>
          </cell>
          <cell r="H184">
            <v>0.35380687421138646</v>
          </cell>
          <cell r="I184">
            <v>3.7161468990291695</v>
          </cell>
          <cell r="J184">
            <v>4.9061815440433207</v>
          </cell>
          <cell r="K184">
            <v>-4.1984998769506063</v>
          </cell>
          <cell r="L184">
            <v>6.2875496803297182</v>
          </cell>
          <cell r="M184">
            <v>2.2898456472619273</v>
          </cell>
          <cell r="N184">
            <v>2.8927633276925491</v>
          </cell>
          <cell r="O184">
            <v>6.1839217659788375</v>
          </cell>
          <cell r="P184">
            <v>-2.6794668196006342</v>
          </cell>
          <cell r="Q184">
            <v>1.9673621103211616</v>
          </cell>
          <cell r="R184">
            <v>3.4617567295359208</v>
          </cell>
          <cell r="S184">
            <v>1.3355183320986015</v>
          </cell>
          <cell r="T184">
            <v>7.9040566169609434</v>
          </cell>
          <cell r="U184">
            <v>2.5270006625150927</v>
          </cell>
          <cell r="V184">
            <v>9.5919620128399146</v>
          </cell>
          <cell r="W184">
            <v>-1.4940654215875071</v>
          </cell>
          <cell r="X184">
            <v>-0.21264857299398443</v>
          </cell>
          <cell r="Y184">
            <v>2.5620639136749048</v>
          </cell>
          <cell r="Z184">
            <v>2.8415147406122117</v>
          </cell>
        </row>
        <row r="185">
          <cell r="C185" t="str">
            <v>St. Martin (French part)</v>
          </cell>
          <cell r="D185" t="str">
            <v>MAF</v>
          </cell>
        </row>
        <row r="186">
          <cell r="C186" t="str">
            <v>St. Vincent and the Grenadines</v>
          </cell>
          <cell r="D186" t="str">
            <v>VCT</v>
          </cell>
          <cell r="E186">
            <v>6.4246603954495924</v>
          </cell>
          <cell r="F186">
            <v>6.5509887054082014</v>
          </cell>
          <cell r="G186">
            <v>2.061122395499936</v>
          </cell>
          <cell r="H186">
            <v>2.2341599102332594</v>
          </cell>
          <cell r="I186">
            <v>5.0312312507602144</v>
          </cell>
          <cell r="J186">
            <v>8.4614310993240878</v>
          </cell>
          <cell r="K186">
            <v>4.2457473363441238</v>
          </cell>
          <cell r="L186">
            <v>-8.0965389491379227</v>
          </cell>
          <cell r="M186">
            <v>3.1191811045966347</v>
          </cell>
          <cell r="N186">
            <v>4.0838822790334461E-3</v>
          </cell>
          <cell r="O186">
            <v>20.439496219163303</v>
          </cell>
          <cell r="P186">
            <v>6.6870847442319246</v>
          </cell>
          <cell r="Q186">
            <v>1.0132392188084083</v>
          </cell>
          <cell r="R186">
            <v>-3.0811036341629432</v>
          </cell>
          <cell r="S186">
            <v>3.9952689969282602</v>
          </cell>
          <cell r="T186">
            <v>2.9921501737400149</v>
          </cell>
          <cell r="U186">
            <v>2.9144964204887742</v>
          </cell>
          <cell r="V186">
            <v>8.3768339356014394</v>
          </cell>
          <cell r="W186">
            <v>0.69018171476302825</v>
          </cell>
          <cell r="X186">
            <v>-1.6718904106121926</v>
          </cell>
          <cell r="Y186">
            <v>3.2356355357850504</v>
          </cell>
          <cell r="Z186">
            <v>1.81446757896056</v>
          </cell>
        </row>
        <row r="187">
          <cell r="C187" t="str">
            <v>Sudan</v>
          </cell>
          <cell r="D187" t="str">
            <v>SDN</v>
          </cell>
          <cell r="E187">
            <v>66.235600527310112</v>
          </cell>
          <cell r="F187">
            <v>88.772845134813878</v>
          </cell>
          <cell r="G187">
            <v>109.23364583404407</v>
          </cell>
          <cell r="H187">
            <v>97.487349552287782</v>
          </cell>
          <cell r="I187">
            <v>159.26697597846419</v>
          </cell>
          <cell r="J187">
            <v>104.55502996710396</v>
          </cell>
          <cell r="K187">
            <v>32.562253924556416</v>
          </cell>
          <cell r="L187">
            <v>47.5834460419469</v>
          </cell>
          <cell r="M187">
            <v>17.662272388841032</v>
          </cell>
          <cell r="N187">
            <v>15.823574865447938</v>
          </cell>
          <cell r="O187">
            <v>7.7921678814079769</v>
          </cell>
          <cell r="P187">
            <v>1.9276425129424126</v>
          </cell>
          <cell r="Q187">
            <v>8.4762402550360179</v>
          </cell>
          <cell r="R187">
            <v>10.27372713451868</v>
          </cell>
          <cell r="S187">
            <v>14.319779462083133</v>
          </cell>
          <cell r="T187">
            <v>9.8110609346360604</v>
          </cell>
          <cell r="U187">
            <v>6.1719913393772288</v>
          </cell>
          <cell r="V187">
            <v>8.9600725848731884</v>
          </cell>
          <cell r="W187">
            <v>14.464039566357584</v>
          </cell>
          <cell r="X187">
            <v>2.0079138528838172</v>
          </cell>
          <cell r="Y187">
            <v>17.364062784238925</v>
          </cell>
          <cell r="Z187">
            <v>9.1732823625345645</v>
          </cell>
        </row>
        <row r="188">
          <cell r="C188" t="str">
            <v>Suriname</v>
          </cell>
          <cell r="D188" t="str">
            <v>SUR</v>
          </cell>
          <cell r="E188">
            <v>43.855871096999998</v>
          </cell>
          <cell r="F188">
            <v>12.327737408999999</v>
          </cell>
          <cell r="G188">
            <v>35.650006841</v>
          </cell>
          <cell r="H188">
            <v>159.01446218000001</v>
          </cell>
          <cell r="I188">
            <v>439.01649990999999</v>
          </cell>
          <cell r="J188">
            <v>273.93267434000001</v>
          </cell>
          <cell r="K188">
            <v>11.099972284</v>
          </cell>
          <cell r="L188">
            <v>1.9000661723000001</v>
          </cell>
          <cell r="M188">
            <v>0.10417729120999999</v>
          </cell>
          <cell r="N188">
            <v>103.21439193000001</v>
          </cell>
          <cell r="O188">
            <v>54.750090413999999</v>
          </cell>
          <cell r="P188">
            <v>35.177313212000001</v>
          </cell>
          <cell r="Q188">
            <v>45.252442430000002</v>
          </cell>
          <cell r="R188">
            <v>23.079582432999999</v>
          </cell>
          <cell r="S188">
            <v>12.892639311</v>
          </cell>
          <cell r="T188">
            <v>15.501664406</v>
          </cell>
          <cell r="U188">
            <v>41.617112437000003</v>
          </cell>
          <cell r="V188">
            <v>6.4252012212</v>
          </cell>
          <cell r="W188">
            <v>15.521143538</v>
          </cell>
          <cell r="X188">
            <v>6.9340629566</v>
          </cell>
          <cell r="Y188">
            <v>7.3952311588999997</v>
          </cell>
        </row>
        <row r="189">
          <cell r="C189" t="str">
            <v>Swaziland</v>
          </cell>
          <cell r="D189" t="str">
            <v>SWZ</v>
          </cell>
          <cell r="E189">
            <v>30.384909438233535</v>
          </cell>
          <cell r="F189">
            <v>8.7777527296664317</v>
          </cell>
          <cell r="G189">
            <v>11.18824753620504</v>
          </cell>
          <cell r="H189">
            <v>17.389760576382926</v>
          </cell>
          <cell r="I189">
            <v>10.970427457013059</v>
          </cell>
          <cell r="J189">
            <v>16.64938095785709</v>
          </cell>
          <cell r="K189">
            <v>7.6823638851547571</v>
          </cell>
          <cell r="L189">
            <v>11.344842610722054</v>
          </cell>
          <cell r="M189">
            <v>7.4052770558233476</v>
          </cell>
          <cell r="N189">
            <v>5.3700594012561282</v>
          </cell>
          <cell r="O189">
            <v>9.9388799593943133</v>
          </cell>
          <cell r="P189">
            <v>8.5440376744968347</v>
          </cell>
          <cell r="Q189">
            <v>9.1444184950321841</v>
          </cell>
          <cell r="R189">
            <v>6.3057454869208271</v>
          </cell>
          <cell r="S189">
            <v>8.3388254957485373</v>
          </cell>
          <cell r="T189">
            <v>2.5679370013611305</v>
          </cell>
          <cell r="U189">
            <v>17.591547278269431</v>
          </cell>
          <cell r="V189">
            <v>4.1328323339641599</v>
          </cell>
          <cell r="W189">
            <v>13.279382713159762</v>
          </cell>
          <cell r="X189">
            <v>-1.0031467227190376</v>
          </cell>
          <cell r="Y189">
            <v>6.1820207178690652</v>
          </cell>
          <cell r="Z189">
            <v>5.3242938398653052</v>
          </cell>
        </row>
        <row r="190">
          <cell r="C190" t="str">
            <v>Sweden</v>
          </cell>
          <cell r="D190" t="str">
            <v>SWE</v>
          </cell>
          <cell r="E190">
            <v>8.7157201126390191</v>
          </cell>
          <cell r="F190">
            <v>8.9774455145167167</v>
          </cell>
          <cell r="G190">
            <v>0.97771173630772523</v>
          </cell>
          <cell r="H190">
            <v>3.2441296326690292</v>
          </cell>
          <cell r="I190">
            <v>2.6256900627891184</v>
          </cell>
          <cell r="J190">
            <v>3.7184169054993248</v>
          </cell>
          <cell r="K190">
            <v>0.82478489799025567</v>
          </cell>
          <cell r="L190">
            <v>1.515720148958863</v>
          </cell>
          <cell r="M190">
            <v>0.5339290763679827</v>
          </cell>
          <cell r="N190">
            <v>0.89809775159004346</v>
          </cell>
          <cell r="O190">
            <v>1.4245606086940938</v>
          </cell>
          <cell r="P190">
            <v>2.3702695661147715</v>
          </cell>
          <cell r="Q190">
            <v>1.5327771553663752</v>
          </cell>
          <cell r="R190">
            <v>1.7659449617413401</v>
          </cell>
          <cell r="S190">
            <v>0.31358971607538422</v>
          </cell>
          <cell r="T190">
            <v>0.88562122574697355</v>
          </cell>
          <cell r="U190">
            <v>1.9422652144108525</v>
          </cell>
          <cell r="V190">
            <v>2.7596598072019418</v>
          </cell>
          <cell r="W190">
            <v>3.1375101506678789</v>
          </cell>
          <cell r="X190">
            <v>2.0562144343733451</v>
          </cell>
          <cell r="Y190">
            <v>0.84906298745268316</v>
          </cell>
          <cell r="Z190">
            <v>1.0197665311715127</v>
          </cell>
        </row>
        <row r="191">
          <cell r="C191" t="str">
            <v>Switzerland</v>
          </cell>
          <cell r="D191" t="str">
            <v>CHE</v>
          </cell>
          <cell r="E191">
            <v>4.6036212724299759</v>
          </cell>
          <cell r="F191">
            <v>5.4091048316053332</v>
          </cell>
          <cell r="G191">
            <v>2.1246350084210803</v>
          </cell>
          <cell r="H191">
            <v>2.3220240222929505</v>
          </cell>
          <cell r="I191">
            <v>1.1843870944721573</v>
          </cell>
          <cell r="J191">
            <v>0.73775772161108932</v>
          </cell>
          <cell r="K191">
            <v>0.18641869895550656</v>
          </cell>
          <cell r="L191">
            <v>0.40628225260748252</v>
          </cell>
          <cell r="M191">
            <v>-0.39284122758363083</v>
          </cell>
          <cell r="N191">
            <v>0.22528339358549943</v>
          </cell>
          <cell r="O191">
            <v>1.5012169616084492</v>
          </cell>
          <cell r="P191">
            <v>1.2477972810709446</v>
          </cell>
          <cell r="Q191">
            <v>0.61264792478242214</v>
          </cell>
          <cell r="R191">
            <v>0.82623738600045726</v>
          </cell>
          <cell r="S191">
            <v>0.83790223115003926</v>
          </cell>
          <cell r="T191">
            <v>0.25095172583759506</v>
          </cell>
          <cell r="U191">
            <v>2.2078968183828209</v>
          </cell>
          <cell r="V191">
            <v>2.5071397233717079</v>
          </cell>
          <cell r="W191">
            <v>2.7778333313572574</v>
          </cell>
          <cell r="X191">
            <v>-0.44579995206520096</v>
          </cell>
          <cell r="Y191">
            <v>0.54693292079095102</v>
          </cell>
          <cell r="Z191">
            <v>0.23968957979198535</v>
          </cell>
        </row>
        <row r="192">
          <cell r="C192" t="str">
            <v>Syrian Arab Republic</v>
          </cell>
          <cell r="D192" t="str">
            <v>SYR</v>
          </cell>
          <cell r="E192">
            <v>19.334870157116057</v>
          </cell>
          <cell r="F192">
            <v>7.6105170343653441</v>
          </cell>
          <cell r="G192">
            <v>5.1189858186402262</v>
          </cell>
          <cell r="H192">
            <v>5.8530815469422919</v>
          </cell>
          <cell r="I192">
            <v>13.623472319972279</v>
          </cell>
          <cell r="J192">
            <v>6.6840413277191857</v>
          </cell>
          <cell r="K192">
            <v>15.89656665457133</v>
          </cell>
          <cell r="L192">
            <v>6.0112406283755462</v>
          </cell>
          <cell r="M192">
            <v>-0.29940104215236829</v>
          </cell>
          <cell r="N192">
            <v>7.4424275243679716</v>
          </cell>
          <cell r="O192">
            <v>9.7009859698300289</v>
          </cell>
          <cell r="P192">
            <v>4.5635715337418219</v>
          </cell>
          <cell r="Q192">
            <v>-1.3051787227628324</v>
          </cell>
          <cell r="R192">
            <v>0.5974535155998808</v>
          </cell>
          <cell r="S192">
            <v>10.329338444154217</v>
          </cell>
          <cell r="T192">
            <v>11.966431609984184</v>
          </cell>
          <cell r="U192">
            <v>7.7897473567259112</v>
          </cell>
          <cell r="V192">
            <v>11.967172478148868</v>
          </cell>
          <cell r="W192">
            <v>15.954962320360181</v>
          </cell>
          <cell r="X192">
            <v>-2.801627806535123</v>
          </cell>
          <cell r="Y192">
            <v>6.2640432533393806</v>
          </cell>
        </row>
        <row r="193">
          <cell r="C193" t="str">
            <v>Tajikistan</v>
          </cell>
          <cell r="D193" t="str">
            <v>TJK</v>
          </cell>
          <cell r="E193">
            <v>6.222177512091946</v>
          </cell>
          <cell r="F193">
            <v>99.698482519516745</v>
          </cell>
          <cell r="G193">
            <v>573.79521874079535</v>
          </cell>
          <cell r="H193">
            <v>1207.2112362541898</v>
          </cell>
          <cell r="I193">
            <v>221.04763737486934</v>
          </cell>
          <cell r="J193">
            <v>346.00039687735728</v>
          </cell>
          <cell r="K193">
            <v>430.55279031470297</v>
          </cell>
          <cell r="L193">
            <v>65.230664989360889</v>
          </cell>
          <cell r="M193">
            <v>87.827647074108967</v>
          </cell>
          <cell r="N193">
            <v>26.50724278810857</v>
          </cell>
          <cell r="O193">
            <v>22.667855863544446</v>
          </cell>
          <cell r="P193">
            <v>30.208168575212852</v>
          </cell>
          <cell r="Q193">
            <v>20.669897989276294</v>
          </cell>
          <cell r="R193">
            <v>27.913002500360477</v>
          </cell>
          <cell r="S193">
            <v>17.199757082225361</v>
          </cell>
          <cell r="T193">
            <v>5.7634667550388201</v>
          </cell>
          <cell r="U193">
            <v>53.59518943119653</v>
          </cell>
          <cell r="V193">
            <v>12.692191765226497</v>
          </cell>
          <cell r="W193">
            <v>14.056632144555437</v>
          </cell>
          <cell r="X193">
            <v>12.096332808265544</v>
          </cell>
          <cell r="Y193">
            <v>12.48209813602071</v>
          </cell>
          <cell r="Z193">
            <v>13.32720515490611</v>
          </cell>
        </row>
        <row r="194">
          <cell r="C194" t="str">
            <v>Tanzania</v>
          </cell>
          <cell r="D194" t="str">
            <v>TZA</v>
          </cell>
          <cell r="E194">
            <v>22.449185682932566</v>
          </cell>
          <cell r="F194">
            <v>28.112604363058296</v>
          </cell>
          <cell r="G194">
            <v>25.375481117545903</v>
          </cell>
          <cell r="H194">
            <v>24.461986330023905</v>
          </cell>
          <cell r="I194">
            <v>31.169954273954517</v>
          </cell>
          <cell r="J194">
            <v>26.861951354104391</v>
          </cell>
          <cell r="K194">
            <v>19.313655842318013</v>
          </cell>
          <cell r="L194">
            <v>20.587232146863116</v>
          </cell>
          <cell r="M194">
            <v>27.339312119781894</v>
          </cell>
          <cell r="N194">
            <v>10.909385425856357</v>
          </cell>
          <cell r="O194">
            <v>7.5720646445445254</v>
          </cell>
          <cell r="P194">
            <v>5.3055457088922964</v>
          </cell>
          <cell r="Q194">
            <v>7.0992353809821225</v>
          </cell>
          <cell r="R194">
            <v>8.4498800359500592</v>
          </cell>
          <cell r="S194">
            <v>7.0223237968405385</v>
          </cell>
          <cell r="T194">
            <v>6.4262025230791977</v>
          </cell>
          <cell r="U194">
            <v>5.2833435835800486</v>
          </cell>
          <cell r="V194">
            <v>8.9716003103201416</v>
          </cell>
          <cell r="W194">
            <v>10.109976740422752</v>
          </cell>
          <cell r="X194">
            <v>7.3784911657241707</v>
          </cell>
          <cell r="Y194">
            <v>6.9331692124166864</v>
          </cell>
          <cell r="Z194">
            <v>9.1835603636445597</v>
          </cell>
        </row>
        <row r="195">
          <cell r="C195" t="str">
            <v>Thailand</v>
          </cell>
          <cell r="D195" t="str">
            <v>THA</v>
          </cell>
          <cell r="E195">
            <v>5.7731839797497031</v>
          </cell>
          <cell r="F195">
            <v>5.7465228150061165</v>
          </cell>
          <cell r="G195">
            <v>4.4904535837605692</v>
          </cell>
          <cell r="H195">
            <v>3.2869390267402707</v>
          </cell>
          <cell r="I195">
            <v>5.2078507275070081</v>
          </cell>
          <cell r="J195">
            <v>5.5897501156769493</v>
          </cell>
          <cell r="K195">
            <v>4.0102920210671016</v>
          </cell>
          <cell r="L195">
            <v>4.0635710915122729</v>
          </cell>
          <cell r="M195">
            <v>9.2376192950513172</v>
          </cell>
          <cell r="N195">
            <v>-4.038220938155817</v>
          </cell>
          <cell r="O195">
            <v>1.3461606871146188</v>
          </cell>
          <cell r="P195">
            <v>2.0694715964116881</v>
          </cell>
          <cell r="Q195">
            <v>0.81685768042451912</v>
          </cell>
          <cell r="R195">
            <v>1.3279770126683417</v>
          </cell>
          <cell r="S195">
            <v>3.1258845135867261</v>
          </cell>
          <cell r="T195">
            <v>4.4870779009692114</v>
          </cell>
          <cell r="U195">
            <v>5.2428963340532846</v>
          </cell>
          <cell r="V195">
            <v>3.452810673332678</v>
          </cell>
          <cell r="W195">
            <v>3.9313030640710735</v>
          </cell>
          <cell r="X195">
            <v>1.9466451716869386</v>
          </cell>
          <cell r="Y195">
            <v>3.6631921686217908</v>
          </cell>
          <cell r="Z195">
            <v>4.2276275510102295</v>
          </cell>
        </row>
        <row r="196">
          <cell r="C196" t="str">
            <v>Timor-Leste</v>
          </cell>
          <cell r="D196" t="str">
            <v>TMP</v>
          </cell>
          <cell r="O196">
            <v>2.9988893002591794</v>
          </cell>
          <cell r="P196">
            <v>0.14445648248464238</v>
          </cell>
          <cell r="Q196">
            <v>3.180223157315254E-2</v>
          </cell>
          <cell r="R196">
            <v>4.7114789614509647</v>
          </cell>
          <cell r="S196">
            <v>-0.28297925061092144</v>
          </cell>
          <cell r="T196">
            <v>38.245370897898965</v>
          </cell>
          <cell r="U196">
            <v>1.2259425466603915</v>
          </cell>
          <cell r="V196">
            <v>5.6402954067624052</v>
          </cell>
          <cell r="W196">
            <v>10.475030866229758</v>
          </cell>
          <cell r="X196">
            <v>5.0946273614985671</v>
          </cell>
          <cell r="Y196">
            <v>1.4338281943915661</v>
          </cell>
          <cell r="Z196">
            <v>8.899980017783534</v>
          </cell>
        </row>
        <row r="197">
          <cell r="C197" t="str">
            <v>Togo</v>
          </cell>
          <cell r="D197" t="str">
            <v>TGO</v>
          </cell>
          <cell r="E197">
            <v>2.9759444596309805</v>
          </cell>
          <cell r="F197">
            <v>2.6710928072847082</v>
          </cell>
          <cell r="G197">
            <v>3.2454346236337983</v>
          </cell>
          <cell r="H197">
            <v>-8.1967735231872751</v>
          </cell>
          <cell r="I197">
            <v>35.842381363210251</v>
          </cell>
          <cell r="J197">
            <v>11.084210370895306</v>
          </cell>
          <cell r="K197">
            <v>5.3879278074891346</v>
          </cell>
          <cell r="L197">
            <v>2.0360345395718156</v>
          </cell>
          <cell r="M197">
            <v>9.5566324609131357</v>
          </cell>
          <cell r="N197">
            <v>1.1151272166784594</v>
          </cell>
          <cell r="O197">
            <v>-4.2918312513331358</v>
          </cell>
          <cell r="P197">
            <v>7.7401821092758496</v>
          </cell>
          <cell r="Q197">
            <v>6.2169231022874101</v>
          </cell>
          <cell r="R197">
            <v>-9.8238331735353626</v>
          </cell>
          <cell r="S197">
            <v>3.0164694197573994</v>
          </cell>
          <cell r="T197">
            <v>7.7525034934621004</v>
          </cell>
          <cell r="U197">
            <v>-0.7805282653676926</v>
          </cell>
          <cell r="V197">
            <v>2.6483076899000935</v>
          </cell>
          <cell r="W197">
            <v>14.408775459909066</v>
          </cell>
          <cell r="X197">
            <v>2.005270623097914</v>
          </cell>
          <cell r="Y197">
            <v>1.7624992383080524</v>
          </cell>
          <cell r="Z197">
            <v>3.0191672053251182</v>
          </cell>
        </row>
        <row r="198">
          <cell r="C198" t="str">
            <v>Tonga</v>
          </cell>
          <cell r="D198" t="str">
            <v>TON</v>
          </cell>
          <cell r="E198">
            <v>12.247748200344134</v>
          </cell>
          <cell r="F198">
            <v>9.461307441245296</v>
          </cell>
          <cell r="G198">
            <v>7.4474954866118992</v>
          </cell>
          <cell r="H198">
            <v>6.5788716204878028E-2</v>
          </cell>
          <cell r="I198">
            <v>27.172308078798494</v>
          </cell>
          <cell r="J198">
            <v>-2.9782422896514902</v>
          </cell>
          <cell r="K198">
            <v>5.0736223069458504</v>
          </cell>
          <cell r="L198">
            <v>-0.77403794978287976</v>
          </cell>
          <cell r="M198">
            <v>2.2426388593449502</v>
          </cell>
          <cell r="N198">
            <v>6.444605626728503</v>
          </cell>
          <cell r="O198">
            <v>3.0789991369407375</v>
          </cell>
          <cell r="P198">
            <v>3.2276087081711609</v>
          </cell>
          <cell r="Q198">
            <v>8.7886905212920539</v>
          </cell>
          <cell r="R198">
            <v>9.3326067690590548</v>
          </cell>
          <cell r="S198">
            <v>5.4637354887891973</v>
          </cell>
          <cell r="T198">
            <v>5.5981458672579123</v>
          </cell>
          <cell r="U198">
            <v>17.744435820488064</v>
          </cell>
          <cell r="V198">
            <v>5.7715468386771391</v>
          </cell>
          <cell r="W198">
            <v>8.0265531055071477</v>
          </cell>
          <cell r="X198">
            <v>-2.0697051100338655</v>
          </cell>
          <cell r="Y198">
            <v>4.2839908552686552</v>
          </cell>
          <cell r="Z198">
            <v>5.2159974202751442</v>
          </cell>
        </row>
        <row r="199">
          <cell r="C199" t="str">
            <v>Trinidad and Tobago</v>
          </cell>
          <cell r="D199" t="str">
            <v>TTO</v>
          </cell>
          <cell r="E199">
            <v>15.492411794123839</v>
          </cell>
          <cell r="F199">
            <v>3.0522065753856538</v>
          </cell>
          <cell r="G199">
            <v>4.8844823836204938</v>
          </cell>
          <cell r="H199">
            <v>5.8784082860289004</v>
          </cell>
          <cell r="I199">
            <v>15.369656561482429</v>
          </cell>
          <cell r="J199">
            <v>4.0240781920204256</v>
          </cell>
          <cell r="K199">
            <v>4.9730346599620816</v>
          </cell>
          <cell r="L199">
            <v>0.98169599328690538</v>
          </cell>
          <cell r="M199">
            <v>-1.5325736378892714</v>
          </cell>
          <cell r="N199">
            <v>7.9360542064949442</v>
          </cell>
          <cell r="O199">
            <v>12.853069278639367</v>
          </cell>
          <cell r="P199">
            <v>2.8671860685754069</v>
          </cell>
          <cell r="Q199">
            <v>-5.2600349042927377</v>
          </cell>
          <cell r="R199">
            <v>9.8065535976246565</v>
          </cell>
          <cell r="S199">
            <v>6.3437624955735146</v>
          </cell>
          <cell r="T199">
            <v>17.290957672657044</v>
          </cell>
          <cell r="U199">
            <v>1.7365454525928072</v>
          </cell>
          <cell r="V199">
            <v>12.702470015156138</v>
          </cell>
          <cell r="W199">
            <v>24.62632700870158</v>
          </cell>
          <cell r="X199">
            <v>-26.633154772268114</v>
          </cell>
          <cell r="Y199">
            <v>6.9169210381573549</v>
          </cell>
          <cell r="Z199">
            <v>12.839452073045976</v>
          </cell>
        </row>
        <row r="200">
          <cell r="C200" t="str">
            <v>Tunisia</v>
          </cell>
          <cell r="D200" t="str">
            <v>TUN</v>
          </cell>
          <cell r="E200">
            <v>4.4765042767302958</v>
          </cell>
          <cell r="F200">
            <v>7.0368021062429733</v>
          </cell>
          <cell r="G200">
            <v>5.6915449128890572</v>
          </cell>
          <cell r="H200">
            <v>4.6913430029800907</v>
          </cell>
          <cell r="I200">
            <v>4.5260579554063725</v>
          </cell>
          <cell r="J200">
            <v>5.3510950841624521</v>
          </cell>
          <cell r="K200">
            <v>4.3565957256655139</v>
          </cell>
          <cell r="L200">
            <v>14.125336619980303</v>
          </cell>
          <cell r="M200">
            <v>3.0931045651217346</v>
          </cell>
          <cell r="N200">
            <v>3.3976027202097043</v>
          </cell>
          <cell r="O200">
            <v>3.6898471077291219</v>
          </cell>
          <cell r="P200">
            <v>2.869326558849508</v>
          </cell>
          <cell r="Q200">
            <v>1.9048385997732851</v>
          </cell>
          <cell r="R200">
            <v>1.9371143854229729</v>
          </cell>
          <cell r="S200">
            <v>3.6212821361109064</v>
          </cell>
          <cell r="T200">
            <v>3.6613595232730916</v>
          </cell>
          <cell r="U200">
            <v>3.4304960611232218</v>
          </cell>
          <cell r="V200">
            <v>2.5793805866697284</v>
          </cell>
          <cell r="W200">
            <v>6.0760804926240866</v>
          </cell>
          <cell r="X200">
            <v>3.085041019146999</v>
          </cell>
          <cell r="Y200">
            <v>4.6121386663861301</v>
          </cell>
          <cell r="Z200">
            <v>3.8330648678548016</v>
          </cell>
        </row>
        <row r="201">
          <cell r="C201" t="str">
            <v>Turkey</v>
          </cell>
          <cell r="D201" t="str">
            <v>TUR</v>
          </cell>
          <cell r="E201">
            <v>58.244398109443779</v>
          </cell>
          <cell r="F201">
            <v>59.164106872493704</v>
          </cell>
          <cell r="G201">
            <v>65.199438280317366</v>
          </cell>
          <cell r="H201">
            <v>68.379428375261909</v>
          </cell>
          <cell r="I201">
            <v>104.74913720457724</v>
          </cell>
          <cell r="J201">
            <v>86.007542441307407</v>
          </cell>
          <cell r="K201">
            <v>77.223512213108336</v>
          </cell>
          <cell r="L201">
            <v>81.454862576243784</v>
          </cell>
          <cell r="M201">
            <v>137.96485284196663</v>
          </cell>
          <cell r="N201">
            <v>54.179007472819734</v>
          </cell>
          <cell r="O201">
            <v>49.225873169767084</v>
          </cell>
          <cell r="P201">
            <v>52.850551044079111</v>
          </cell>
          <cell r="Q201">
            <v>37.424838368762977</v>
          </cell>
          <cell r="R201">
            <v>23.270314791753563</v>
          </cell>
          <cell r="S201">
            <v>12.39987338004218</v>
          </cell>
          <cell r="T201">
            <v>7.0842922603020781</v>
          </cell>
          <cell r="U201">
            <v>9.3308682167267278</v>
          </cell>
          <cell r="V201">
            <v>6.2209319279919129</v>
          </cell>
          <cell r="W201">
            <v>11.994416177930106</v>
          </cell>
          <cell r="X201">
            <v>5.2943409611794863</v>
          </cell>
          <cell r="Y201">
            <v>5.6757397210575107</v>
          </cell>
          <cell r="Z201">
            <v>8.8765965768229336</v>
          </cell>
        </row>
        <row r="202">
          <cell r="C202" t="str">
            <v>Turkmenistan</v>
          </cell>
          <cell r="D202" t="str">
            <v>TKM</v>
          </cell>
          <cell r="E202">
            <v>-20.934665212874307</v>
          </cell>
          <cell r="F202">
            <v>102.75862068755669</v>
          </cell>
          <cell r="G202">
            <v>3099.999999976978</v>
          </cell>
          <cell r="H202">
            <v>1133.9901478437764</v>
          </cell>
          <cell r="I202">
            <v>952.30714678849517</v>
          </cell>
          <cell r="J202">
            <v>705.71848585808323</v>
          </cell>
          <cell r="K202">
            <v>1014.2559747150704</v>
          </cell>
          <cell r="L202">
            <v>61.747088570025056</v>
          </cell>
          <cell r="M202">
            <v>17.62950860009505</v>
          </cell>
          <cell r="N202">
            <v>23.011437519350309</v>
          </cell>
          <cell r="O202">
            <v>23.45839221816108</v>
          </cell>
          <cell r="P202">
            <v>32.31486297551541</v>
          </cell>
          <cell r="Q202">
            <v>25.153099616378015</v>
          </cell>
          <cell r="R202">
            <v>27.154329851901025</v>
          </cell>
          <cell r="S202">
            <v>18.347763979571852</v>
          </cell>
          <cell r="T202">
            <v>7.0267910233575037</v>
          </cell>
          <cell r="U202">
            <v>12.260049791936709</v>
          </cell>
          <cell r="V202">
            <v>9.2616123638886307</v>
          </cell>
          <cell r="W202">
            <v>59.740385546837189</v>
          </cell>
          <cell r="X202">
            <v>9.7610162539125866</v>
          </cell>
          <cell r="Y202">
            <v>0.33505633304282867</v>
          </cell>
          <cell r="Z202">
            <v>10.462663368403497</v>
          </cell>
        </row>
        <row r="203">
          <cell r="C203" t="str">
            <v>Turks and Caicos Islands</v>
          </cell>
          <cell r="D203" t="str">
            <v>TCA</v>
          </cell>
        </row>
        <row r="204">
          <cell r="C204" t="str">
            <v>Tuvalu</v>
          </cell>
          <cell r="D204" t="str">
            <v>TUV</v>
          </cell>
          <cell r="F204">
            <v>2.6463565707973231</v>
          </cell>
          <cell r="G204">
            <v>7.3449543258038403</v>
          </cell>
          <cell r="H204">
            <v>2.5462614896990914</v>
          </cell>
          <cell r="I204">
            <v>-4.6636698025922385</v>
          </cell>
          <cell r="J204">
            <v>5.1478296728420787</v>
          </cell>
          <cell r="K204">
            <v>12.692845196328406</v>
          </cell>
          <cell r="L204">
            <v>-1.3048885422199845</v>
          </cell>
          <cell r="M204">
            <v>2.7403705907150311</v>
          </cell>
          <cell r="N204">
            <v>6.1212117803374895</v>
          </cell>
          <cell r="O204">
            <v>12.826283453589141</v>
          </cell>
          <cell r="P204">
            <v>5.9135189765854932</v>
          </cell>
          <cell r="Q204">
            <v>3.3162946249441205</v>
          </cell>
          <cell r="R204">
            <v>2.2530144444016855</v>
          </cell>
          <cell r="S204">
            <v>5.5999361615944423</v>
          </cell>
          <cell r="T204">
            <v>1.4973461263796111</v>
          </cell>
          <cell r="U204">
            <v>3.2955339539508515</v>
          </cell>
          <cell r="V204">
            <v>1.0705206246251322</v>
          </cell>
          <cell r="W204">
            <v>3.634049544087631</v>
          </cell>
          <cell r="X204">
            <v>-2.1205215272689202</v>
          </cell>
          <cell r="Y204">
            <v>3.2860007033933698</v>
          </cell>
          <cell r="Z204">
            <v>-1.1567316175044766</v>
          </cell>
        </row>
        <row r="205">
          <cell r="C205" t="str">
            <v>Uganda</v>
          </cell>
          <cell r="D205" t="str">
            <v>UGA</v>
          </cell>
          <cell r="E205">
            <v>44.380089673681823</v>
          </cell>
          <cell r="F205">
            <v>26.019336700183814</v>
          </cell>
          <cell r="G205">
            <v>45.06802909475266</v>
          </cell>
          <cell r="H205">
            <v>30.136871446499356</v>
          </cell>
          <cell r="I205">
            <v>6.8484975506493555</v>
          </cell>
          <cell r="J205">
            <v>9.3764376389258786</v>
          </cell>
          <cell r="K205">
            <v>4.5724812797224246</v>
          </cell>
          <cell r="L205">
            <v>3.0952685200491032</v>
          </cell>
          <cell r="M205">
            <v>8.7857068528020221</v>
          </cell>
          <cell r="N205">
            <v>-0.11313054992328375</v>
          </cell>
          <cell r="O205">
            <v>11.117305883427278</v>
          </cell>
          <cell r="P205">
            <v>4.534475810858666</v>
          </cell>
          <cell r="Q205">
            <v>-3.169556342200039</v>
          </cell>
          <cell r="R205">
            <v>7.8067408742301723</v>
          </cell>
          <cell r="S205">
            <v>15.587549985551249</v>
          </cell>
          <cell r="T205">
            <v>-1.7411852939702612</v>
          </cell>
          <cell r="U205">
            <v>2.4056202176533787</v>
          </cell>
          <cell r="V205">
            <v>7.321247318304728</v>
          </cell>
          <cell r="W205">
            <v>6.3672132970882274</v>
          </cell>
          <cell r="X205">
            <v>14.567027345314429</v>
          </cell>
          <cell r="Y205">
            <v>9.5119708760303041</v>
          </cell>
          <cell r="Z205">
            <v>4.8542249479118738</v>
          </cell>
        </row>
        <row r="206">
          <cell r="C206" t="str">
            <v>Ukraine</v>
          </cell>
          <cell r="D206" t="str">
            <v>UKR</v>
          </cell>
          <cell r="E206">
            <v>16.34191679814316</v>
          </cell>
          <cell r="F206">
            <v>95.618575853415791</v>
          </cell>
          <cell r="G206">
            <v>1761.2564801191179</v>
          </cell>
          <cell r="H206">
            <v>3334.7983452813382</v>
          </cell>
          <cell r="I206">
            <v>953.46118051021176</v>
          </cell>
          <cell r="J206">
            <v>415.80987155618914</v>
          </cell>
          <cell r="K206">
            <v>66.145662965907718</v>
          </cell>
          <cell r="L206">
            <v>18.073795973558475</v>
          </cell>
          <cell r="M206">
            <v>12.012018921936303</v>
          </cell>
          <cell r="N206">
            <v>27.399924718083795</v>
          </cell>
          <cell r="O206">
            <v>23.115942607196246</v>
          </cell>
          <cell r="P206">
            <v>9.9471861511020876</v>
          </cell>
          <cell r="Q206">
            <v>5.1218418989100059</v>
          </cell>
          <cell r="R206">
            <v>8.2206028640180051</v>
          </cell>
          <cell r="S206">
            <v>15.155653613950818</v>
          </cell>
          <cell r="T206">
            <v>24.552292682731093</v>
          </cell>
          <cell r="U206">
            <v>14.878251596048386</v>
          </cell>
          <cell r="V206">
            <v>22.752607649009178</v>
          </cell>
          <cell r="W206">
            <v>28.583473996090703</v>
          </cell>
          <cell r="X206">
            <v>13.073613131388882</v>
          </cell>
          <cell r="Y206">
            <v>13.750420836597229</v>
          </cell>
          <cell r="Z206">
            <v>15.606572195169875</v>
          </cell>
        </row>
        <row r="207">
          <cell r="C207" t="str">
            <v>United Arab Emirates</v>
          </cell>
          <cell r="D207" t="str">
            <v>ARE</v>
          </cell>
          <cell r="E207">
            <v>3.3359005311683205</v>
          </cell>
          <cell r="F207">
            <v>0.81084872985393019</v>
          </cell>
          <cell r="G207">
            <v>1.8068260980136159</v>
          </cell>
          <cell r="H207">
            <v>1.2780363079903765</v>
          </cell>
          <cell r="I207">
            <v>-0.26247491212710372</v>
          </cell>
          <cell r="J207">
            <v>3.9074797405085633</v>
          </cell>
          <cell r="K207">
            <v>5.7730439215877709</v>
          </cell>
          <cell r="L207">
            <v>-0.95230072944247013</v>
          </cell>
          <cell r="M207">
            <v>-4.2544453118441652</v>
          </cell>
          <cell r="N207">
            <v>8.4433774506976107</v>
          </cell>
          <cell r="O207">
            <v>11.459535801577459</v>
          </cell>
          <cell r="P207">
            <v>-2.3493076645905404</v>
          </cell>
          <cell r="Q207">
            <v>3.7708395451618344</v>
          </cell>
          <cell r="R207">
            <v>4.0724067940058006</v>
          </cell>
          <cell r="S207">
            <v>8.5014220540064969</v>
          </cell>
          <cell r="T207">
            <v>16.52601688107795</v>
          </cell>
          <cell r="U207">
            <v>11.886917564357205</v>
          </cell>
          <cell r="V207">
            <v>12.609907758396631</v>
          </cell>
          <cell r="W207">
            <v>18.071849940416087</v>
          </cell>
          <cell r="X207">
            <v>-12.732537763727777</v>
          </cell>
          <cell r="Y207">
            <v>8.5490323581741023</v>
          </cell>
          <cell r="Z207">
            <v>15.376908899402622</v>
          </cell>
        </row>
        <row r="208">
          <cell r="C208" t="str">
            <v>United Kingdom</v>
          </cell>
          <cell r="D208" t="str">
            <v>GBR</v>
          </cell>
          <cell r="E208">
            <v>7.7291738456103758</v>
          </cell>
          <cell r="F208">
            <v>6.4590289469193891</v>
          </cell>
          <cell r="G208">
            <v>3.7592333669593074</v>
          </cell>
          <cell r="H208">
            <v>2.87650188564308</v>
          </cell>
          <cell r="I208">
            <v>1.5816948816796952</v>
          </cell>
          <cell r="J208">
            <v>2.6878528385735763</v>
          </cell>
          <cell r="K208">
            <v>3.6251546434450006</v>
          </cell>
          <cell r="L208">
            <v>3.4740862926314122</v>
          </cell>
          <cell r="M208">
            <v>2.0477632802095656</v>
          </cell>
          <cell r="N208">
            <v>2.0641598815924027</v>
          </cell>
          <cell r="O208">
            <v>0.66653990184930478</v>
          </cell>
          <cell r="P208">
            <v>1.6346964991713122</v>
          </cell>
          <cell r="Q208">
            <v>2.2925550700772135</v>
          </cell>
          <cell r="R208">
            <v>2.4546527371973212</v>
          </cell>
          <cell r="S208">
            <v>2.5846515627122812</v>
          </cell>
          <cell r="T208">
            <v>2.3955353351376516</v>
          </cell>
          <cell r="U208">
            <v>2.9031118014548127</v>
          </cell>
          <cell r="V208">
            <v>2.2099797300082997</v>
          </cell>
          <cell r="W208">
            <v>3.0376161992363677</v>
          </cell>
          <cell r="X208">
            <v>1.3153995576471402</v>
          </cell>
          <cell r="Y208">
            <v>2.766614789427706</v>
          </cell>
          <cell r="Z208">
            <v>2.6028860218645633</v>
          </cell>
        </row>
        <row r="209">
          <cell r="C209" t="str">
            <v>United States</v>
          </cell>
          <cell r="D209" t="str">
            <v>USA</v>
          </cell>
          <cell r="E209">
            <v>3.7925795196889425</v>
          </cell>
          <cell r="F209">
            <v>3.3983588591982539</v>
          </cell>
          <cell r="G209">
            <v>2.1063294774065895</v>
          </cell>
          <cell r="H209">
            <v>2.1923855331593671</v>
          </cell>
          <cell r="I209">
            <v>2.0360267568298553</v>
          </cell>
          <cell r="J209">
            <v>2.3264498673974288</v>
          </cell>
          <cell r="K209">
            <v>1.7707276512376637</v>
          </cell>
          <cell r="L209">
            <v>1.9277683702954675</v>
          </cell>
          <cell r="M209">
            <v>1.4048477796511918</v>
          </cell>
          <cell r="N209">
            <v>1.4662943315351811</v>
          </cell>
          <cell r="O209">
            <v>2.1637274827243544</v>
          </cell>
          <cell r="P209">
            <v>2.2670948334750847</v>
          </cell>
          <cell r="Q209">
            <v>1.6238836286948128</v>
          </cell>
          <cell r="R209">
            <v>2.1064716540000603</v>
          </cell>
          <cell r="S209">
            <v>2.8114358847551273</v>
          </cell>
          <cell r="T209">
            <v>3.3192629134245237</v>
          </cell>
          <cell r="U209">
            <v>3.2259815170873907</v>
          </cell>
          <cell r="V209">
            <v>2.899111496312301</v>
          </cell>
          <cell r="W209">
            <v>2.2113470368721835</v>
          </cell>
          <cell r="X209">
            <v>1.3164125020385598</v>
          </cell>
          <cell r="Y209">
            <v>0.70631934039798239</v>
          </cell>
          <cell r="Z209">
            <v>2.2283032900243427</v>
          </cell>
        </row>
        <row r="210">
          <cell r="C210" t="str">
            <v>Uruguay</v>
          </cell>
          <cell r="D210" t="str">
            <v>URY</v>
          </cell>
          <cell r="E210">
            <v>106.83667651836151</v>
          </cell>
          <cell r="F210">
            <v>100.80816764130759</v>
          </cell>
          <cell r="G210">
            <v>59.623622709755978</v>
          </cell>
          <cell r="H210">
            <v>47.85192888743606</v>
          </cell>
          <cell r="I210">
            <v>38.957182343574459</v>
          </cell>
          <cell r="J210">
            <v>41.048326886455328</v>
          </cell>
          <cell r="K210">
            <v>26.431737771866821</v>
          </cell>
          <cell r="L210">
            <v>27.485166080590133</v>
          </cell>
          <cell r="M210">
            <v>12.383905490254122</v>
          </cell>
          <cell r="N210">
            <v>4.3260961827091364</v>
          </cell>
          <cell r="O210">
            <v>3.539308507396612</v>
          </cell>
          <cell r="P210">
            <v>4.8266183286070401</v>
          </cell>
          <cell r="Q210">
            <v>12.616276621985676</v>
          </cell>
          <cell r="R210">
            <v>16.541635154338337</v>
          </cell>
          <cell r="S210">
            <v>10.10505600342286</v>
          </cell>
          <cell r="T210">
            <v>0.6778684580732488</v>
          </cell>
          <cell r="U210">
            <v>6.5333345538756618</v>
          </cell>
          <cell r="V210">
            <v>9.4174734766224759</v>
          </cell>
          <cell r="W210">
            <v>8.023536413267891</v>
          </cell>
          <cell r="X210">
            <v>5.6367233254547671</v>
          </cell>
          <cell r="Y210">
            <v>5.4838851817360137</v>
          </cell>
          <cell r="Z210">
            <v>7.9605117400758161</v>
          </cell>
        </row>
        <row r="211">
          <cell r="C211" t="str">
            <v>Uzbekistan</v>
          </cell>
          <cell r="D211" t="str">
            <v>UZB</v>
          </cell>
          <cell r="E211">
            <v>3.9796893588184474</v>
          </cell>
          <cell r="F211">
            <v>90.727279988722444</v>
          </cell>
          <cell r="G211">
            <v>712.14926032413587</v>
          </cell>
          <cell r="H211">
            <v>1078.8828545978793</v>
          </cell>
          <cell r="I211">
            <v>1238.5952706770504</v>
          </cell>
          <cell r="J211">
            <v>370.94395324098093</v>
          </cell>
          <cell r="K211">
            <v>81.555254691103528</v>
          </cell>
          <cell r="L211">
            <v>66.087067806060276</v>
          </cell>
          <cell r="M211">
            <v>38.997955593714209</v>
          </cell>
          <cell r="N211">
            <v>44.115363286060074</v>
          </cell>
          <cell r="O211">
            <v>47.34078683601814</v>
          </cell>
          <cell r="P211">
            <v>45.189653572980205</v>
          </cell>
          <cell r="Q211">
            <v>45.449372914790473</v>
          </cell>
          <cell r="R211">
            <v>26.802748747134871</v>
          </cell>
          <cell r="S211">
            <v>15.648121842809743</v>
          </cell>
          <cell r="T211">
            <v>21.374131335051104</v>
          </cell>
          <cell r="U211">
            <v>21.500251887411665</v>
          </cell>
          <cell r="V211">
            <v>24.013296389776585</v>
          </cell>
          <cell r="W211">
            <v>19.892212411844937</v>
          </cell>
          <cell r="X211">
            <v>20.775750907041044</v>
          </cell>
          <cell r="Y211">
            <v>19.551608888681102</v>
          </cell>
          <cell r="Z211">
            <v>15.072661369170916</v>
          </cell>
        </row>
        <row r="212">
          <cell r="C212" t="str">
            <v>Vanuatu</v>
          </cell>
          <cell r="D212" t="str">
            <v>VUT</v>
          </cell>
          <cell r="E212">
            <v>-0.99691448499478952</v>
          </cell>
          <cell r="F212">
            <v>10.29542662543308</v>
          </cell>
          <cell r="G212">
            <v>2.7785274036176588</v>
          </cell>
          <cell r="H212">
            <v>2.0485028046264091</v>
          </cell>
          <cell r="I212">
            <v>2.3461290241847337</v>
          </cell>
          <cell r="J212">
            <v>1.7135274448775419</v>
          </cell>
          <cell r="K212">
            <v>2.0772813235406602</v>
          </cell>
          <cell r="L212">
            <v>3.1778589773206107</v>
          </cell>
          <cell r="M212">
            <v>8.1571023778029854</v>
          </cell>
          <cell r="N212">
            <v>3.0751509352920863</v>
          </cell>
          <cell r="O212">
            <v>2.1845913159827006</v>
          </cell>
          <cell r="P212">
            <v>3.722532477532539</v>
          </cell>
          <cell r="Q212">
            <v>1.6699173712049173</v>
          </cell>
          <cell r="R212">
            <v>1.315683304319009</v>
          </cell>
          <cell r="S212">
            <v>1.6459304467622928</v>
          </cell>
          <cell r="T212">
            <v>0.39285018143471007</v>
          </cell>
          <cell r="U212">
            <v>4.9830098217195058</v>
          </cell>
          <cell r="V212">
            <v>4.8140680134941363</v>
          </cell>
          <cell r="W212">
            <v>4.7644634612700827</v>
          </cell>
          <cell r="X212">
            <v>1.3127345659647176</v>
          </cell>
          <cell r="Y212">
            <v>2.9000727645322399</v>
          </cell>
          <cell r="Z212">
            <v>0.8228927274075204</v>
          </cell>
        </row>
        <row r="213">
          <cell r="C213" t="str">
            <v>Venezuela, RB</v>
          </cell>
          <cell r="D213" t="str">
            <v>VEN</v>
          </cell>
          <cell r="E213">
            <v>41.740657256225205</v>
          </cell>
          <cell r="F213">
            <v>21.449616467291506</v>
          </cell>
          <cell r="G213">
            <v>28.244062348878344</v>
          </cell>
          <cell r="H213">
            <v>31.645824271266463</v>
          </cell>
          <cell r="I213">
            <v>62.890684511006867</v>
          </cell>
          <cell r="J213">
            <v>51.759901776988897</v>
          </cell>
          <cell r="K213">
            <v>115.52471819541887</v>
          </cell>
          <cell r="L213">
            <v>38.420081026576014</v>
          </cell>
          <cell r="M213">
            <v>18.890286702571586</v>
          </cell>
          <cell r="N213">
            <v>26.192710061555459</v>
          </cell>
          <cell r="O213">
            <v>29.4528251104893</v>
          </cell>
          <cell r="P213">
            <v>7.9969040562045848</v>
          </cell>
          <cell r="Q213">
            <v>33.022876078637097</v>
          </cell>
          <cell r="R213">
            <v>34.93375573873692</v>
          </cell>
          <cell r="S213">
            <v>33.953724338534613</v>
          </cell>
          <cell r="T213">
            <v>29.60405935129765</v>
          </cell>
          <cell r="U213">
            <v>17.904315549063583</v>
          </cell>
          <cell r="V213">
            <v>15.448477757966941</v>
          </cell>
          <cell r="W213">
            <v>30.132452853435183</v>
          </cell>
          <cell r="X213">
            <v>7.8316663600266594</v>
          </cell>
          <cell r="Y213">
            <v>45.943268698589264</v>
          </cell>
          <cell r="Z213">
            <v>28.149190952885363</v>
          </cell>
        </row>
        <row r="214">
          <cell r="C214" t="str">
            <v>Vietnam</v>
          </cell>
          <cell r="D214" t="str">
            <v>VNM</v>
          </cell>
          <cell r="E214">
            <v>42.095094251042241</v>
          </cell>
          <cell r="F214">
            <v>72.546393481364476</v>
          </cell>
          <cell r="G214">
            <v>32.629182138126396</v>
          </cell>
          <cell r="H214">
            <v>17.414979620350152</v>
          </cell>
          <cell r="I214">
            <v>16.952316609925418</v>
          </cell>
          <cell r="J214">
            <v>17.040188554189697</v>
          </cell>
          <cell r="K214">
            <v>8.6967689451767001</v>
          </cell>
          <cell r="L214">
            <v>6.597408545767891</v>
          </cell>
          <cell r="M214">
            <v>8.8378610433896796</v>
          </cell>
          <cell r="N214">
            <v>5.7346993138188509</v>
          </cell>
          <cell r="O214">
            <v>3.4088275909237638</v>
          </cell>
          <cell r="P214">
            <v>1.948326429673358</v>
          </cell>
          <cell r="Q214">
            <v>3.9389902282183726</v>
          </cell>
          <cell r="R214">
            <v>6.686367047685124</v>
          </cell>
          <cell r="S214">
            <v>8.1786064633976707</v>
          </cell>
          <cell r="T214">
            <v>8.1887285091090973</v>
          </cell>
          <cell r="U214">
            <v>7.2662912814772369</v>
          </cell>
          <cell r="V214">
            <v>8.2393844005580235</v>
          </cell>
          <cell r="W214">
            <v>22.135750029562558</v>
          </cell>
          <cell r="X214">
            <v>6.0286976703230124</v>
          </cell>
          <cell r="Y214">
            <v>11.860075175230307</v>
          </cell>
          <cell r="Z214">
            <v>20.858702030527155</v>
          </cell>
        </row>
        <row r="215">
          <cell r="C215" t="str">
            <v>Virgin Islands (U.S.)</v>
          </cell>
          <cell r="D215" t="str">
            <v>VIR</v>
          </cell>
        </row>
        <row r="216">
          <cell r="C216" t="str">
            <v>West Bank and Gaza</v>
          </cell>
          <cell r="D216" t="str">
            <v>WBG</v>
          </cell>
          <cell r="J216">
            <v>7.3992909914579457</v>
          </cell>
          <cell r="K216">
            <v>7.5233226167150633</v>
          </cell>
          <cell r="L216">
            <v>5.6470159512788314</v>
          </cell>
          <cell r="M216">
            <v>4.7621859278859802</v>
          </cell>
          <cell r="N216">
            <v>5.8527020842134192</v>
          </cell>
          <cell r="O216">
            <v>2.8933229275291552</v>
          </cell>
          <cell r="P216">
            <v>-1.9288732582942743</v>
          </cell>
          <cell r="Q216">
            <v>6.4932012955511311</v>
          </cell>
          <cell r="R216">
            <v>0.46738300247936593</v>
          </cell>
          <cell r="S216">
            <v>6.3576222142625056</v>
          </cell>
          <cell r="T216">
            <v>4.8934512063904378</v>
          </cell>
        </row>
        <row r="217">
          <cell r="C217" t="str">
            <v>Yemen, Rep.</v>
          </cell>
          <cell r="D217" t="str">
            <v>YEM</v>
          </cell>
          <cell r="F217">
            <v>11.99358108835888</v>
          </cell>
          <cell r="G217">
            <v>13.171745349014614</v>
          </cell>
          <cell r="H217">
            <v>16.375907896299992</v>
          </cell>
          <cell r="I217">
            <v>20.78436441401044</v>
          </cell>
          <cell r="J217">
            <v>45.74334280286115</v>
          </cell>
          <cell r="K217">
            <v>36.770087852636294</v>
          </cell>
          <cell r="L217">
            <v>13.290492704468676</v>
          </cell>
          <cell r="M217">
            <v>-8.3429517418625494</v>
          </cell>
          <cell r="N217">
            <v>33.46090537538754</v>
          </cell>
          <cell r="O217">
            <v>23.346051904069427</v>
          </cell>
          <cell r="P217">
            <v>2.7482004474789505</v>
          </cell>
          <cell r="Q217">
            <v>8.7118804966260512</v>
          </cell>
          <cell r="R217">
            <v>10.892342823451969</v>
          </cell>
          <cell r="S217">
            <v>14.113320001361046</v>
          </cell>
          <cell r="T217">
            <v>18.533353561771975</v>
          </cell>
          <cell r="U217">
            <v>13.588647262172813</v>
          </cell>
          <cell r="V217">
            <v>10.888282445107961</v>
          </cell>
          <cell r="W217">
            <v>20.380339246049957</v>
          </cell>
          <cell r="X217">
            <v>-8.7078618805566208</v>
          </cell>
          <cell r="Y217">
            <v>24.161015761188764</v>
          </cell>
          <cell r="Z217">
            <v>18.272526336318549</v>
          </cell>
        </row>
        <row r="218">
          <cell r="C218" t="str">
            <v>Zambia</v>
          </cell>
          <cell r="D218" t="str">
            <v>ZMB</v>
          </cell>
          <cell r="E218">
            <v>106.38891168891757</v>
          </cell>
          <cell r="F218">
            <v>92.65458763190432</v>
          </cell>
          <cell r="G218">
            <v>165.53394680659108</v>
          </cell>
          <cell r="H218">
            <v>143.65833463897525</v>
          </cell>
          <cell r="I218">
            <v>65.408614697180241</v>
          </cell>
          <cell r="J218">
            <v>38.044928873873374</v>
          </cell>
          <cell r="K218">
            <v>22.912762034083855</v>
          </cell>
          <cell r="L218">
            <v>25.969545228028352</v>
          </cell>
          <cell r="M218">
            <v>19.49074427104182</v>
          </cell>
          <cell r="N218">
            <v>21.352145376916653</v>
          </cell>
          <cell r="O218">
            <v>30.75443687659839</v>
          </cell>
          <cell r="P218">
            <v>24.273517329622933</v>
          </cell>
          <cell r="Q218">
            <v>19.756019946791483</v>
          </cell>
          <cell r="R218">
            <v>19.75145768381978</v>
          </cell>
          <cell r="S218">
            <v>19.996336338001953</v>
          </cell>
          <cell r="T218">
            <v>17.018661563793742</v>
          </cell>
          <cell r="U218">
            <v>13.29364655092229</v>
          </cell>
          <cell r="V218">
            <v>12.81038988137297</v>
          </cell>
          <cell r="W218">
            <v>12.331222742983996</v>
          </cell>
          <cell r="X218">
            <v>10.736359630873764</v>
          </cell>
          <cell r="Y218">
            <v>11.687188642298892</v>
          </cell>
          <cell r="Z218">
            <v>12.90002324368325</v>
          </cell>
        </row>
        <row r="219">
          <cell r="C219" t="str">
            <v>Zimbabwe</v>
          </cell>
          <cell r="D219" t="str">
            <v>ZWE</v>
          </cell>
          <cell r="E219">
            <v>-0.92043149695528825</v>
          </cell>
          <cell r="F219">
            <v>-6.7772993991540744</v>
          </cell>
          <cell r="G219">
            <v>-14.129658785568765</v>
          </cell>
          <cell r="H219">
            <v>-3.7911218581400306</v>
          </cell>
          <cell r="I219">
            <v>-3.8956727096427812</v>
          </cell>
          <cell r="J219">
            <v>3.0385383703181787</v>
          </cell>
          <cell r="K219">
            <v>8.9843831845901434</v>
          </cell>
          <cell r="L219">
            <v>-2.8790480620173327</v>
          </cell>
          <cell r="M219">
            <v>-27.04864951261618</v>
          </cell>
          <cell r="N219">
            <v>8.0068130842228697</v>
          </cell>
          <cell r="O219">
            <v>0.62790072121094909</v>
          </cell>
          <cell r="P219">
            <v>-0.13088998067912883</v>
          </cell>
          <cell r="Q219">
            <v>2.7129491211705101</v>
          </cell>
          <cell r="R219">
            <v>8.8012761215287298</v>
          </cell>
          <cell r="S219">
            <v>7.6115251978335436</v>
          </cell>
          <cell r="T219">
            <v>5.1366009243200068</v>
          </cell>
          <cell r="U219">
            <v>-2.017679346472633</v>
          </cell>
          <cell r="V219">
            <v>0.89488782357744867</v>
          </cell>
          <cell r="W219">
            <v>1.3492224778895974</v>
          </cell>
          <cell r="X219">
            <v>31.05339082163735</v>
          </cell>
          <cell r="Y219">
            <v>10.561002522487556</v>
          </cell>
          <cell r="Z219">
            <v>18.766677149197378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203"/>
  <sheetViews>
    <sheetView tabSelected="1" workbookViewId="0"/>
  </sheetViews>
  <sheetFormatPr defaultColWidth="8.85546875" defaultRowHeight="15"/>
  <cols>
    <col min="1" max="1" width="3.42578125" style="222" customWidth="1"/>
    <col min="2" max="2" width="7.42578125" style="223" customWidth="1"/>
    <col min="3" max="3" width="17.28515625" style="222" customWidth="1"/>
    <col min="4" max="4" width="9.85546875" style="224" customWidth="1"/>
    <col min="5" max="8" width="10.140625" style="222" customWidth="1"/>
    <col min="9" max="9" width="10.140625" style="225" customWidth="1"/>
    <col min="10" max="22" width="10.140625" style="222" customWidth="1"/>
    <col min="23" max="23" width="8.85546875" style="222"/>
    <col min="24" max="24" width="9" style="222" bestFit="1" customWidth="1"/>
    <col min="25" max="27" width="8.85546875" style="222"/>
    <col min="28" max="41" width="9" style="222" bestFit="1" customWidth="1"/>
    <col min="42" max="42" width="11.42578125" style="222" bestFit="1" customWidth="1"/>
    <col min="43" max="51" width="9" style="222" bestFit="1" customWidth="1"/>
    <col min="52" max="16384" width="8.85546875" style="222"/>
  </cols>
  <sheetData>
    <row r="1" spans="1:21" s="134" customFormat="1">
      <c r="B1" s="135"/>
      <c r="C1" s="136"/>
      <c r="D1" s="137"/>
      <c r="I1" s="138"/>
    </row>
    <row r="2" spans="1:21" s="134" customFormat="1" ht="18.75">
      <c r="A2" s="139" t="s">
        <v>41</v>
      </c>
      <c r="B2" s="140"/>
      <c r="C2" s="141"/>
      <c r="D2" s="140"/>
      <c r="E2" s="141"/>
      <c r="F2" s="141"/>
      <c r="G2" s="141"/>
      <c r="H2" s="141"/>
      <c r="I2" s="142"/>
      <c r="J2" s="141"/>
      <c r="K2" s="141"/>
      <c r="L2" s="141"/>
      <c r="M2" s="141"/>
      <c r="N2" s="141"/>
      <c r="O2" s="141"/>
      <c r="P2" s="141"/>
      <c r="Q2" s="141"/>
      <c r="R2" s="141"/>
      <c r="S2" s="143"/>
      <c r="T2" s="143"/>
      <c r="U2" s="143"/>
    </row>
    <row r="3" spans="1:21" s="134" customFormat="1" ht="42" customHeight="1">
      <c r="B3" s="144"/>
      <c r="C3" s="145"/>
      <c r="D3" s="146"/>
      <c r="E3" s="145"/>
      <c r="F3" s="145"/>
      <c r="G3" s="145"/>
      <c r="I3" s="138"/>
      <c r="K3" s="145"/>
      <c r="L3" s="145"/>
      <c r="M3" s="145"/>
      <c r="N3" s="145"/>
      <c r="O3" s="145"/>
      <c r="P3" s="145"/>
      <c r="Q3" s="145"/>
      <c r="R3" s="145"/>
    </row>
    <row r="4" spans="1:21" s="134" customFormat="1" ht="12.75" customHeight="1">
      <c r="B4" s="147"/>
      <c r="C4" s="227" t="s">
        <v>38</v>
      </c>
      <c r="D4" s="51" t="s">
        <v>717</v>
      </c>
      <c r="E4" s="145"/>
      <c r="F4" s="145"/>
      <c r="G4" s="145"/>
      <c r="I4" s="138"/>
      <c r="K4" s="145"/>
      <c r="L4" s="145"/>
      <c r="M4" s="145"/>
      <c r="N4" s="145"/>
      <c r="O4" s="145"/>
      <c r="P4" s="145"/>
      <c r="Q4" s="145"/>
      <c r="R4" s="145"/>
    </row>
    <row r="5" spans="1:21" s="134" customFormat="1" ht="12.75" customHeight="1">
      <c r="B5" s="147"/>
      <c r="C5" s="227" t="s">
        <v>44</v>
      </c>
      <c r="D5" s="87">
        <v>2013</v>
      </c>
      <c r="E5" s="145"/>
      <c r="F5" s="145"/>
      <c r="G5" s="145"/>
      <c r="I5" s="138"/>
      <c r="K5" s="145"/>
      <c r="L5" s="145"/>
      <c r="M5" s="145"/>
      <c r="N5" s="145"/>
      <c r="O5" s="145"/>
      <c r="P5" s="145"/>
      <c r="Q5" s="145"/>
      <c r="R5" s="145"/>
    </row>
    <row r="6" spans="1:21" s="134" customFormat="1" ht="12" customHeight="1">
      <c r="B6" s="147"/>
      <c r="C6" s="227" t="s">
        <v>719</v>
      </c>
      <c r="D6" s="87" t="s">
        <v>730</v>
      </c>
      <c r="E6" s="145"/>
      <c r="F6" s="145"/>
      <c r="G6" s="145"/>
      <c r="I6" s="138"/>
      <c r="K6" s="145"/>
      <c r="L6" s="145"/>
      <c r="M6" s="145"/>
      <c r="N6" s="145"/>
      <c r="O6" s="145"/>
      <c r="P6" s="145"/>
      <c r="Q6" s="145"/>
      <c r="R6" s="145"/>
    </row>
    <row r="7" spans="1:21" s="134" customFormat="1" ht="12" customHeight="1">
      <c r="B7" s="147"/>
      <c r="C7" s="226" t="s">
        <v>720</v>
      </c>
      <c r="D7" s="146"/>
      <c r="E7" s="145"/>
      <c r="F7" s="145"/>
      <c r="G7" s="145"/>
      <c r="I7" s="138"/>
      <c r="K7" s="145"/>
      <c r="L7" s="145"/>
      <c r="M7" s="145"/>
      <c r="N7" s="145"/>
      <c r="O7" s="145"/>
      <c r="P7" s="145"/>
      <c r="Q7" s="145"/>
      <c r="R7" s="145"/>
    </row>
    <row r="8" spans="1:21" s="134" customFormat="1" ht="12" customHeight="1">
      <c r="B8" s="147"/>
      <c r="C8" s="148"/>
      <c r="D8" s="146"/>
      <c r="E8" s="145"/>
      <c r="F8" s="145"/>
      <c r="G8" s="145"/>
      <c r="I8" s="138"/>
      <c r="K8" s="145"/>
      <c r="L8" s="145"/>
      <c r="M8" s="145"/>
      <c r="N8" s="145"/>
      <c r="O8" s="145"/>
      <c r="P8" s="145"/>
      <c r="Q8" s="145"/>
      <c r="R8" s="145"/>
    </row>
    <row r="9" spans="1:21" s="134" customFormat="1" ht="12.75" customHeight="1">
      <c r="B9" s="147"/>
      <c r="C9" s="148"/>
      <c r="D9" s="146"/>
      <c r="E9" s="145"/>
      <c r="F9" s="145"/>
      <c r="G9" s="145"/>
      <c r="I9" s="138"/>
      <c r="K9" s="145"/>
      <c r="L9" s="145"/>
      <c r="M9" s="145"/>
      <c r="N9" s="145"/>
      <c r="O9" s="145"/>
      <c r="P9" s="145"/>
      <c r="Q9" s="145"/>
      <c r="R9" s="145"/>
    </row>
    <row r="10" spans="1:21" s="134" customFormat="1" ht="18.75">
      <c r="A10" s="139" t="s">
        <v>680</v>
      </c>
      <c r="B10" s="140"/>
      <c r="C10" s="149"/>
      <c r="D10" s="140"/>
      <c r="E10" s="141"/>
      <c r="F10" s="141"/>
      <c r="G10" s="141"/>
      <c r="H10" s="149"/>
      <c r="I10" s="150"/>
      <c r="J10" s="151"/>
      <c r="K10" s="141"/>
      <c r="L10" s="141"/>
      <c r="M10" s="141"/>
      <c r="N10" s="141"/>
      <c r="O10" s="141"/>
      <c r="P10" s="141"/>
      <c r="Q10" s="141"/>
      <c r="R10" s="141"/>
      <c r="S10" s="143"/>
      <c r="T10" s="143"/>
      <c r="U10" s="143"/>
    </row>
    <row r="11" spans="1:21" s="134" customFormat="1" ht="14.1" customHeight="1">
      <c r="B11" s="144"/>
      <c r="C11" s="148"/>
      <c r="D11" s="146"/>
      <c r="E11" s="145"/>
      <c r="F11" s="145"/>
      <c r="G11" s="145"/>
      <c r="H11" s="148"/>
      <c r="I11" s="152"/>
      <c r="J11" s="153"/>
      <c r="K11" s="145"/>
      <c r="L11" s="145"/>
      <c r="M11" s="145"/>
      <c r="N11" s="145"/>
      <c r="O11" s="145"/>
      <c r="P11" s="145"/>
      <c r="Q11" s="145"/>
      <c r="R11" s="145"/>
    </row>
    <row r="12" spans="1:21" s="134" customFormat="1" ht="12.95" customHeight="1">
      <c r="B12" s="144"/>
      <c r="C12" s="148"/>
      <c r="D12" s="146"/>
      <c r="E12" s="145"/>
      <c r="F12" s="145"/>
      <c r="G12" s="145"/>
      <c r="H12" s="148"/>
      <c r="I12" s="152"/>
      <c r="J12" s="153"/>
      <c r="K12" s="145"/>
      <c r="L12" s="145"/>
      <c r="M12" s="145"/>
      <c r="N12" s="145"/>
      <c r="O12" s="145"/>
      <c r="P12" s="145"/>
      <c r="Q12" s="145"/>
      <c r="R12" s="145"/>
    </row>
    <row r="13" spans="1:21" s="134" customFormat="1" ht="12.75" customHeight="1">
      <c r="B13" s="147"/>
      <c r="C13" s="15" t="s">
        <v>82</v>
      </c>
      <c r="D13" s="89">
        <v>0.1</v>
      </c>
      <c r="E13" s="154"/>
      <c r="F13" s="154"/>
      <c r="G13" s="154"/>
      <c r="H13" s="154"/>
      <c r="I13" s="154"/>
      <c r="J13" s="154"/>
      <c r="K13" s="154"/>
      <c r="L13" s="154"/>
      <c r="M13" s="154"/>
      <c r="N13" s="145"/>
      <c r="O13" s="145"/>
      <c r="P13" s="145"/>
      <c r="Q13" s="145"/>
      <c r="R13" s="145"/>
    </row>
    <row r="14" spans="1:21" s="134" customFormat="1" ht="12.75" customHeight="1">
      <c r="B14" s="147"/>
      <c r="C14" s="148"/>
      <c r="D14" s="146"/>
      <c r="E14" s="154"/>
      <c r="F14" s="154"/>
      <c r="G14" s="154"/>
      <c r="H14" s="154"/>
      <c r="I14" s="154"/>
      <c r="J14" s="154"/>
      <c r="K14" s="154"/>
      <c r="L14" s="154"/>
      <c r="M14" s="154"/>
      <c r="N14" s="145"/>
      <c r="O14" s="145"/>
      <c r="P14" s="145"/>
      <c r="Q14" s="145"/>
      <c r="R14" s="145"/>
    </row>
    <row r="15" spans="1:21" s="134" customFormat="1">
      <c r="B15" s="147"/>
      <c r="C15" s="155"/>
      <c r="D15" s="155"/>
      <c r="E15" s="154"/>
      <c r="F15" s="154"/>
      <c r="G15" s="154"/>
      <c r="H15" s="154"/>
      <c r="I15" s="154"/>
      <c r="J15" s="154"/>
      <c r="K15" s="154"/>
      <c r="L15" s="154"/>
      <c r="M15" s="154"/>
      <c r="N15" s="145"/>
      <c r="O15" s="145"/>
      <c r="P15" s="145"/>
      <c r="Q15" s="145"/>
      <c r="R15" s="145"/>
    </row>
    <row r="16" spans="1:21" s="134" customFormat="1">
      <c r="B16" s="147"/>
      <c r="C16" s="15" t="s">
        <v>721</v>
      </c>
      <c r="D16" s="156" t="s">
        <v>23</v>
      </c>
      <c r="E16" s="157" t="s">
        <v>25</v>
      </c>
      <c r="F16" s="155"/>
      <c r="G16" s="155"/>
      <c r="H16" s="155"/>
      <c r="I16" s="155"/>
      <c r="J16" s="155"/>
      <c r="K16" s="145"/>
      <c r="L16" s="145"/>
      <c r="M16" s="145"/>
      <c r="N16" s="145"/>
      <c r="O16" s="145"/>
      <c r="P16" s="145"/>
      <c r="Q16" s="145"/>
      <c r="R16" s="145"/>
    </row>
    <row r="17" spans="1:28" s="134" customFormat="1">
      <c r="B17" s="147"/>
      <c r="C17" s="15" t="s">
        <v>26</v>
      </c>
      <c r="D17" s="158">
        <v>8</v>
      </c>
      <c r="E17" s="159">
        <v>8</v>
      </c>
      <c r="F17" s="155"/>
      <c r="G17" s="155"/>
      <c r="H17" s="155"/>
      <c r="I17" s="155"/>
      <c r="J17" s="155"/>
      <c r="K17" s="145"/>
      <c r="L17" s="145"/>
      <c r="M17" s="145"/>
      <c r="N17" s="145"/>
      <c r="O17" s="145"/>
      <c r="P17" s="145"/>
      <c r="Q17" s="145"/>
      <c r="R17" s="145"/>
    </row>
    <row r="18" spans="1:28" s="134" customFormat="1">
      <c r="B18" s="147"/>
      <c r="C18" s="15" t="s">
        <v>27</v>
      </c>
      <c r="D18" s="158">
        <v>6</v>
      </c>
      <c r="E18" s="159">
        <v>5</v>
      </c>
      <c r="F18" s="155"/>
      <c r="G18" s="155"/>
      <c r="H18" s="155"/>
      <c r="I18" s="155"/>
      <c r="J18" s="155"/>
      <c r="K18" s="145"/>
      <c r="L18" s="145"/>
      <c r="M18" s="145"/>
      <c r="N18" s="145"/>
      <c r="O18" s="145"/>
      <c r="P18" s="145"/>
      <c r="Q18" s="145"/>
      <c r="R18" s="145"/>
    </row>
    <row r="19" spans="1:28" s="134" customFormat="1">
      <c r="B19" s="147"/>
      <c r="C19" s="15" t="s">
        <v>29</v>
      </c>
      <c r="D19" s="159">
        <v>52</v>
      </c>
      <c r="E19" s="159">
        <v>52</v>
      </c>
      <c r="F19" s="145"/>
      <c r="G19" s="145"/>
      <c r="H19" s="145"/>
      <c r="I19" s="160"/>
      <c r="J19" s="145"/>
      <c r="K19" s="145"/>
      <c r="L19" s="145"/>
      <c r="M19" s="145"/>
      <c r="N19" s="145"/>
      <c r="O19" s="145"/>
      <c r="P19" s="145"/>
      <c r="Q19" s="145"/>
      <c r="R19" s="145"/>
    </row>
    <row r="20" spans="1:28" s="134" customFormat="1">
      <c r="B20" s="147"/>
      <c r="C20" s="15"/>
      <c r="D20" s="51"/>
      <c r="E20" s="148"/>
      <c r="F20" s="145"/>
      <c r="G20" s="145"/>
      <c r="H20" s="145"/>
      <c r="I20" s="160"/>
      <c r="J20" s="145"/>
      <c r="K20" s="145"/>
      <c r="L20" s="145"/>
      <c r="M20" s="145"/>
      <c r="N20" s="145"/>
      <c r="O20" s="145"/>
      <c r="P20" s="145"/>
      <c r="Q20" s="145"/>
      <c r="R20" s="145"/>
    </row>
    <row r="21" spans="1:28" s="134" customFormat="1">
      <c r="B21" s="147"/>
      <c r="C21" s="147"/>
      <c r="D21" s="153"/>
      <c r="E21" s="148"/>
      <c r="F21" s="145"/>
      <c r="G21" s="145"/>
      <c r="H21" s="145"/>
      <c r="I21" s="160"/>
      <c r="J21" s="145"/>
      <c r="K21" s="145"/>
      <c r="L21" s="145"/>
      <c r="M21" s="145"/>
      <c r="N21" s="145"/>
      <c r="O21" s="145"/>
      <c r="P21" s="145"/>
      <c r="Q21" s="145"/>
      <c r="R21" s="145"/>
    </row>
    <row r="22" spans="1:28" s="134" customFormat="1">
      <c r="B22" s="147"/>
      <c r="C22" s="147"/>
      <c r="D22" s="153"/>
      <c r="E22" s="148"/>
      <c r="F22" s="145"/>
      <c r="G22" s="145"/>
      <c r="H22" s="145"/>
      <c r="I22" s="160"/>
      <c r="J22" s="145"/>
      <c r="K22" s="145"/>
      <c r="L22" s="145"/>
      <c r="M22" s="145"/>
      <c r="N22" s="145"/>
      <c r="O22" s="145"/>
      <c r="P22" s="145"/>
      <c r="Q22" s="145"/>
      <c r="R22" s="145"/>
    </row>
    <row r="23" spans="1:28" s="134" customFormat="1">
      <c r="B23" s="147"/>
      <c r="C23" s="147"/>
      <c r="D23" s="153"/>
      <c r="E23" s="148"/>
      <c r="F23" s="145"/>
      <c r="G23" s="145"/>
      <c r="H23" s="145"/>
      <c r="I23" s="160"/>
      <c r="J23" s="145"/>
      <c r="K23" s="145"/>
      <c r="L23" s="145"/>
      <c r="M23" s="145"/>
      <c r="N23" s="145"/>
      <c r="O23" s="145"/>
      <c r="P23" s="145"/>
      <c r="Q23" s="145"/>
      <c r="R23" s="145"/>
    </row>
    <row r="24" spans="1:28" s="134" customFormat="1">
      <c r="B24" s="147"/>
      <c r="C24" s="147"/>
      <c r="D24" s="153"/>
      <c r="E24" s="148"/>
      <c r="F24" s="145"/>
      <c r="G24" s="145"/>
      <c r="H24" s="145"/>
      <c r="I24" s="160"/>
      <c r="J24" s="145"/>
      <c r="K24" s="145"/>
      <c r="L24" s="145"/>
      <c r="M24" s="145"/>
      <c r="N24" s="145"/>
      <c r="O24" s="145"/>
      <c r="P24" s="145"/>
      <c r="Q24" s="145"/>
      <c r="R24" s="145"/>
    </row>
    <row r="25" spans="1:28" s="134" customFormat="1" ht="12.75" customHeight="1">
      <c r="B25" s="161"/>
      <c r="C25" s="162"/>
      <c r="D25" s="163"/>
      <c r="E25" s="164"/>
      <c r="F25" s="164"/>
      <c r="G25" s="145"/>
      <c r="H25" s="145"/>
      <c r="I25" s="160"/>
      <c r="J25" s="145"/>
      <c r="K25" s="145"/>
      <c r="L25" s="145"/>
      <c r="M25" s="145"/>
      <c r="N25" s="145"/>
      <c r="O25" s="145"/>
      <c r="P25" s="145"/>
      <c r="Q25" s="145"/>
      <c r="R25" s="164"/>
    </row>
    <row r="26" spans="1:28" s="134" customFormat="1" ht="18.75">
      <c r="A26" s="165" t="s">
        <v>681</v>
      </c>
      <c r="B26" s="140"/>
      <c r="C26" s="166"/>
      <c r="D26" s="167"/>
      <c r="E26" s="168"/>
      <c r="F26" s="168"/>
      <c r="G26" s="169"/>
      <c r="H26" s="141"/>
      <c r="I26" s="142"/>
      <c r="J26" s="141"/>
      <c r="K26" s="141"/>
      <c r="L26" s="141"/>
      <c r="M26" s="141"/>
      <c r="N26" s="141"/>
      <c r="O26" s="141"/>
      <c r="P26" s="141"/>
      <c r="Q26" s="141"/>
      <c r="R26" s="168"/>
      <c r="S26" s="143"/>
      <c r="T26" s="143"/>
      <c r="U26" s="143"/>
    </row>
    <row r="27" spans="1:28" s="134" customFormat="1" ht="12.75" customHeight="1" thickBot="1">
      <c r="B27" s="147"/>
      <c r="C27" s="145"/>
      <c r="D27" s="146"/>
      <c r="E27" s="145"/>
      <c r="F27" s="145"/>
      <c r="G27" s="145"/>
      <c r="H27" s="145"/>
      <c r="I27" s="160"/>
      <c r="J27" s="145"/>
      <c r="K27" s="145"/>
      <c r="L27" s="145"/>
      <c r="M27" s="145"/>
      <c r="N27" s="145"/>
      <c r="O27" s="145"/>
      <c r="P27" s="145"/>
      <c r="Q27" s="145"/>
      <c r="R27" s="145"/>
    </row>
    <row r="28" spans="1:28" s="170" customFormat="1" ht="21" customHeight="1">
      <c r="B28" s="253" t="s">
        <v>42</v>
      </c>
      <c r="C28" s="171" t="s">
        <v>50</v>
      </c>
      <c r="D28" s="172"/>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row>
    <row r="29" spans="1:28" s="170" customFormat="1" ht="39" thickBot="1">
      <c r="B29" s="254"/>
      <c r="C29" s="174" t="s">
        <v>707</v>
      </c>
      <c r="D29" s="175"/>
      <c r="E29" s="176"/>
      <c r="F29" s="176"/>
      <c r="G29" s="176"/>
      <c r="H29" s="176"/>
      <c r="I29" s="175"/>
      <c r="J29" s="176"/>
      <c r="K29" s="176"/>
      <c r="L29" s="176"/>
      <c r="M29" s="176"/>
      <c r="N29" s="176"/>
      <c r="O29" s="176"/>
      <c r="P29" s="176"/>
      <c r="Q29" s="176"/>
      <c r="R29" s="176"/>
      <c r="S29" s="176"/>
      <c r="T29" s="176"/>
      <c r="U29" s="176"/>
      <c r="V29" s="176"/>
      <c r="W29" s="176"/>
      <c r="X29" s="176"/>
      <c r="Y29" s="176"/>
      <c r="Z29" s="176"/>
      <c r="AA29" s="176"/>
      <c r="AB29" s="176"/>
    </row>
    <row r="30" spans="1:28" s="134" customFormat="1" ht="15" customHeight="1">
      <c r="B30" s="177">
        <v>1995</v>
      </c>
      <c r="C30" s="178">
        <f>'Inflation Rates'!J$2/100</f>
        <v>2.0856766449588237E-2</v>
      </c>
      <c r="D30" s="163"/>
      <c r="E30" s="179"/>
      <c r="F30" s="179"/>
      <c r="G30" s="179"/>
      <c r="H30" s="179"/>
      <c r="I30" s="180"/>
      <c r="J30" s="179"/>
      <c r="K30" s="179"/>
      <c r="L30" s="179"/>
      <c r="M30" s="181"/>
      <c r="N30" s="181"/>
      <c r="O30" s="181"/>
      <c r="P30" s="181"/>
      <c r="Q30" s="181"/>
      <c r="R30" s="181"/>
      <c r="S30" s="181"/>
      <c r="T30" s="181"/>
      <c r="U30" s="179"/>
      <c r="V30" s="182"/>
      <c r="W30" s="179"/>
      <c r="X30" s="179"/>
      <c r="Y30" s="179"/>
      <c r="Z30" s="179"/>
      <c r="AA30" s="179"/>
      <c r="AB30" s="179"/>
    </row>
    <row r="31" spans="1:28" s="134" customFormat="1" ht="15" customHeight="1">
      <c r="B31" s="183">
        <v>1996</v>
      </c>
      <c r="C31" s="184">
        <f>'Inflation Rates'!K$2/100</f>
        <v>1.8255534310941783E-2</v>
      </c>
      <c r="D31" s="163"/>
      <c r="E31" s="179"/>
      <c r="F31" s="179"/>
      <c r="G31" s="179"/>
      <c r="H31" s="179"/>
      <c r="I31" s="180"/>
      <c r="J31" s="179"/>
      <c r="K31" s="179"/>
      <c r="L31" s="179"/>
      <c r="M31" s="181"/>
      <c r="N31" s="181"/>
      <c r="O31" s="181"/>
      <c r="P31" s="181"/>
      <c r="Q31" s="181"/>
      <c r="R31" s="181"/>
      <c r="S31" s="181"/>
      <c r="T31" s="181"/>
      <c r="U31" s="179"/>
      <c r="V31" s="182"/>
      <c r="W31" s="179"/>
      <c r="X31" s="179"/>
      <c r="Y31" s="179"/>
      <c r="Z31" s="179"/>
      <c r="AA31" s="179"/>
      <c r="AB31" s="179"/>
    </row>
    <row r="32" spans="1:28" s="134" customFormat="1" ht="12.75" customHeight="1">
      <c r="B32" s="183">
        <v>1997</v>
      </c>
      <c r="C32" s="184">
        <f>'Inflation Rates'!L$2/100</f>
        <v>1.7115036452726145E-2</v>
      </c>
      <c r="D32" s="163"/>
      <c r="E32" s="179"/>
      <c r="F32" s="179"/>
      <c r="G32" s="179"/>
      <c r="H32" s="179"/>
      <c r="I32" s="180"/>
      <c r="J32" s="179"/>
      <c r="K32" s="179"/>
      <c r="L32" s="179"/>
      <c r="M32" s="181"/>
      <c r="N32" s="181"/>
      <c r="O32" s="181"/>
      <c r="P32" s="181"/>
      <c r="Q32" s="181"/>
      <c r="R32" s="181"/>
      <c r="S32" s="181"/>
      <c r="T32" s="181"/>
      <c r="U32" s="179"/>
      <c r="V32" s="185"/>
      <c r="W32" s="179"/>
      <c r="X32" s="179"/>
      <c r="Y32" s="179"/>
      <c r="Z32" s="179"/>
      <c r="AA32" s="179"/>
      <c r="AB32" s="179"/>
    </row>
    <row r="33" spans="2:28" s="134" customFormat="1" ht="14.1" customHeight="1">
      <c r="B33" s="186">
        <v>1998</v>
      </c>
      <c r="C33" s="184">
        <f>'Inflation Rates'!M$2/100</f>
        <v>1.0852561994729939E-2</v>
      </c>
      <c r="D33" s="163"/>
      <c r="E33" s="179"/>
      <c r="F33" s="179"/>
      <c r="G33" s="179"/>
      <c r="H33" s="179"/>
      <c r="I33" s="180"/>
      <c r="J33" s="179"/>
      <c r="K33" s="179"/>
      <c r="L33" s="179"/>
      <c r="M33" s="181"/>
      <c r="N33" s="181"/>
      <c r="O33" s="181"/>
      <c r="P33" s="181"/>
      <c r="Q33" s="181"/>
      <c r="R33" s="181"/>
      <c r="S33" s="181"/>
      <c r="T33" s="181"/>
      <c r="U33" s="179"/>
      <c r="V33" s="187"/>
      <c r="W33" s="179"/>
      <c r="X33" s="179"/>
      <c r="Y33" s="179"/>
      <c r="Z33" s="179"/>
      <c r="AA33" s="179"/>
      <c r="AB33" s="179"/>
    </row>
    <row r="34" spans="2:28" s="134" customFormat="1" ht="14.1" customHeight="1">
      <c r="B34" s="186">
        <v>1999</v>
      </c>
      <c r="C34" s="184">
        <f>'Inflation Rates'!N$2/100</f>
        <v>1.5303218850354199E-2</v>
      </c>
      <c r="D34" s="163"/>
      <c r="E34" s="179"/>
      <c r="F34" s="179"/>
      <c r="G34" s="179"/>
      <c r="H34" s="179"/>
      <c r="I34" s="180"/>
      <c r="J34" s="179"/>
      <c r="K34" s="179"/>
      <c r="L34" s="179"/>
      <c r="M34" s="181"/>
      <c r="N34" s="181"/>
      <c r="O34" s="181"/>
      <c r="P34" s="181"/>
      <c r="Q34" s="181"/>
      <c r="R34" s="181"/>
      <c r="S34" s="181"/>
      <c r="T34" s="181"/>
      <c r="U34" s="179"/>
      <c r="V34" s="187"/>
      <c r="W34" s="179"/>
      <c r="X34" s="179"/>
      <c r="Y34" s="179"/>
      <c r="Z34" s="179"/>
      <c r="AA34" s="179"/>
      <c r="AB34" s="179"/>
    </row>
    <row r="35" spans="2:28" s="134" customFormat="1" ht="12.75" customHeight="1">
      <c r="B35" s="186">
        <v>2000</v>
      </c>
      <c r="C35" s="184">
        <f>'Inflation Rates'!O$2/100</f>
        <v>2.2755198051512195E-2</v>
      </c>
      <c r="D35" s="163"/>
      <c r="E35" s="179"/>
      <c r="F35" s="179"/>
      <c r="G35" s="179"/>
      <c r="H35" s="179"/>
      <c r="I35" s="180"/>
      <c r="J35" s="179"/>
      <c r="K35" s="179"/>
      <c r="L35" s="179"/>
      <c r="M35" s="181"/>
      <c r="N35" s="181"/>
      <c r="O35" s="181"/>
      <c r="P35" s="181"/>
      <c r="Q35" s="181"/>
      <c r="R35" s="181"/>
      <c r="S35" s="181"/>
      <c r="T35" s="181"/>
      <c r="U35" s="179"/>
      <c r="V35" s="187"/>
      <c r="W35" s="179"/>
      <c r="X35" s="179"/>
      <c r="Y35" s="179"/>
      <c r="Z35" s="179"/>
      <c r="AA35" s="179"/>
      <c r="AB35" s="179"/>
    </row>
    <row r="36" spans="2:28" s="134" customFormat="1" ht="12.75" customHeight="1">
      <c r="B36" s="186">
        <v>2001</v>
      </c>
      <c r="C36" s="184">
        <f>'Inflation Rates'!P$2/100</f>
        <v>2.2789008870265377E-2</v>
      </c>
      <c r="D36" s="163"/>
      <c r="E36" s="179"/>
      <c r="F36" s="179"/>
      <c r="G36" s="179"/>
      <c r="H36" s="179"/>
      <c r="I36" s="180"/>
      <c r="J36" s="179"/>
      <c r="K36" s="179"/>
      <c r="L36" s="179"/>
      <c r="M36" s="181"/>
      <c r="N36" s="181"/>
      <c r="O36" s="181"/>
      <c r="P36" s="181"/>
      <c r="Q36" s="181"/>
      <c r="R36" s="181"/>
      <c r="S36" s="181"/>
      <c r="T36" s="181"/>
      <c r="U36" s="179"/>
      <c r="V36" s="187"/>
      <c r="W36" s="179"/>
      <c r="X36" s="179"/>
      <c r="Y36" s="179"/>
      <c r="Z36" s="179"/>
      <c r="AA36" s="179"/>
      <c r="AB36" s="179"/>
    </row>
    <row r="37" spans="2:28" s="134" customFormat="1" ht="12.75" customHeight="1">
      <c r="B37" s="186">
        <v>2002</v>
      </c>
      <c r="C37" s="184">
        <f>'Inflation Rates'!Q$2/100</f>
        <v>1.5351245924226192E-2</v>
      </c>
      <c r="D37" s="163"/>
      <c r="E37" s="179"/>
      <c r="F37" s="179"/>
      <c r="G37" s="179"/>
      <c r="H37" s="179"/>
      <c r="I37" s="180"/>
      <c r="J37" s="179"/>
      <c r="K37" s="179"/>
      <c r="L37" s="179"/>
      <c r="M37" s="181"/>
      <c r="N37" s="181"/>
      <c r="O37" s="181"/>
      <c r="P37" s="181"/>
      <c r="Q37" s="181"/>
      <c r="R37" s="181"/>
      <c r="S37" s="181"/>
      <c r="T37" s="181"/>
      <c r="U37" s="179"/>
      <c r="V37" s="179"/>
      <c r="W37" s="179"/>
      <c r="X37" s="179"/>
      <c r="Y37" s="179"/>
      <c r="Z37" s="179"/>
      <c r="AA37" s="179"/>
      <c r="AB37" s="179"/>
    </row>
    <row r="38" spans="2:28" s="134" customFormat="1" ht="12.75" customHeight="1">
      <c r="B38" s="186">
        <v>2003</v>
      </c>
      <c r="C38" s="184">
        <f>'Inflation Rates'!R$2/100</f>
        <v>1.9940562631564233E-2</v>
      </c>
      <c r="D38" s="163"/>
      <c r="E38" s="179"/>
      <c r="F38" s="179"/>
      <c r="G38" s="179"/>
      <c r="H38" s="179"/>
      <c r="I38" s="180"/>
      <c r="J38" s="179"/>
      <c r="K38" s="179"/>
      <c r="L38" s="179"/>
      <c r="M38" s="181"/>
      <c r="N38" s="181"/>
      <c r="O38" s="181"/>
      <c r="P38" s="181"/>
      <c r="Q38" s="181"/>
      <c r="R38" s="181"/>
      <c r="S38" s="181"/>
      <c r="T38" s="181"/>
      <c r="U38" s="179"/>
      <c r="V38" s="179"/>
      <c r="W38" s="179"/>
      <c r="X38" s="179"/>
      <c r="Y38" s="179"/>
      <c r="Z38" s="179"/>
      <c r="AA38" s="179"/>
      <c r="AB38" s="179"/>
    </row>
    <row r="39" spans="2:28" s="134" customFormat="1" ht="12.75" customHeight="1">
      <c r="B39" s="186">
        <v>2004</v>
      </c>
      <c r="C39" s="184">
        <f>'Inflation Rates'!S$2/100</f>
        <v>2.7497211590168432E-2</v>
      </c>
      <c r="D39" s="163"/>
      <c r="E39" s="179"/>
      <c r="F39" s="179"/>
      <c r="G39" s="179"/>
      <c r="H39" s="179"/>
      <c r="I39" s="180"/>
      <c r="J39" s="179"/>
      <c r="K39" s="179"/>
      <c r="L39" s="179"/>
      <c r="M39" s="181"/>
      <c r="N39" s="181"/>
      <c r="O39" s="181"/>
      <c r="P39" s="181"/>
      <c r="Q39" s="181"/>
      <c r="R39" s="181"/>
      <c r="S39" s="181"/>
      <c r="T39" s="181"/>
      <c r="U39" s="179"/>
      <c r="V39" s="179"/>
      <c r="W39" s="179"/>
      <c r="X39" s="179"/>
      <c r="Y39" s="179"/>
      <c r="Z39" s="179"/>
      <c r="AA39" s="179"/>
      <c r="AB39" s="179"/>
    </row>
    <row r="40" spans="2:28" s="134" customFormat="1" ht="12.75" customHeight="1">
      <c r="B40" s="186">
        <v>2005</v>
      </c>
      <c r="C40" s="184">
        <f>'Inflation Rates'!T$2/100</f>
        <v>3.2176382498527542E-2</v>
      </c>
      <c r="D40" s="163"/>
      <c r="E40" s="179"/>
      <c r="F40" s="179"/>
      <c r="G40" s="179"/>
      <c r="H40" s="179"/>
      <c r="I40" s="180"/>
      <c r="J40" s="179"/>
      <c r="K40" s="179"/>
      <c r="L40" s="179"/>
      <c r="M40" s="181"/>
      <c r="N40" s="181"/>
      <c r="O40" s="181"/>
      <c r="P40" s="181"/>
      <c r="Q40" s="181"/>
      <c r="R40" s="181"/>
      <c r="S40" s="181"/>
      <c r="T40" s="181"/>
      <c r="U40" s="179"/>
      <c r="V40" s="179"/>
      <c r="W40" s="179"/>
      <c r="X40" s="179"/>
      <c r="Y40" s="179"/>
      <c r="Z40" s="179"/>
      <c r="AA40" s="179"/>
      <c r="AB40" s="179"/>
    </row>
    <row r="41" spans="2:28" s="134" customFormat="1" ht="12.75" customHeight="1">
      <c r="B41" s="186">
        <v>2006</v>
      </c>
      <c r="C41" s="184">
        <f>'Inflation Rates'!U$2/100</f>
        <v>3.0722666250241275E-2</v>
      </c>
      <c r="D41" s="163"/>
      <c r="E41" s="179"/>
      <c r="F41" s="179"/>
      <c r="G41" s="179"/>
      <c r="H41" s="179"/>
      <c r="I41" s="180"/>
      <c r="J41" s="179"/>
      <c r="K41" s="179"/>
      <c r="L41" s="179"/>
      <c r="M41" s="181"/>
      <c r="N41" s="181"/>
      <c r="O41" s="181"/>
      <c r="P41" s="181"/>
      <c r="Q41" s="181"/>
      <c r="R41" s="181"/>
      <c r="S41" s="181"/>
      <c r="T41" s="181"/>
      <c r="U41" s="179"/>
      <c r="V41" s="179"/>
      <c r="W41" s="179"/>
      <c r="X41" s="179"/>
      <c r="Y41" s="179"/>
      <c r="Z41" s="179"/>
      <c r="AA41" s="179"/>
      <c r="AB41" s="179"/>
    </row>
    <row r="42" spans="2:28" s="134" customFormat="1" ht="12.75" customHeight="1">
      <c r="B42" s="186">
        <v>2007</v>
      </c>
      <c r="C42" s="184">
        <f>'Inflation Rates'!V$2/100</f>
        <v>2.6613363935771305E-2</v>
      </c>
      <c r="D42" s="163"/>
      <c r="E42" s="179"/>
      <c r="F42" s="179"/>
      <c r="G42" s="179"/>
      <c r="H42" s="179"/>
      <c r="I42" s="180"/>
      <c r="J42" s="179"/>
      <c r="K42" s="179"/>
      <c r="L42" s="179"/>
      <c r="M42" s="181"/>
      <c r="N42" s="181"/>
      <c r="O42" s="181"/>
      <c r="P42" s="181"/>
      <c r="Q42" s="181"/>
      <c r="R42" s="181"/>
      <c r="S42" s="181"/>
      <c r="T42" s="181"/>
      <c r="U42" s="179"/>
      <c r="V42" s="179"/>
      <c r="W42" s="179"/>
      <c r="X42" s="179"/>
      <c r="Y42" s="179"/>
      <c r="Z42" s="179"/>
      <c r="AA42" s="179"/>
      <c r="AB42" s="179"/>
    </row>
    <row r="43" spans="2:28" s="134" customFormat="1" ht="12.75" customHeight="1">
      <c r="B43" s="186">
        <v>2008</v>
      </c>
      <c r="C43" s="184">
        <f>'Inflation Rates'!W$2/100</f>
        <v>1.961612383301059E-2</v>
      </c>
      <c r="D43" s="163"/>
      <c r="E43" s="179"/>
      <c r="F43" s="179"/>
      <c r="G43" s="179"/>
      <c r="H43" s="179"/>
      <c r="I43" s="180"/>
      <c r="J43" s="179"/>
      <c r="K43" s="179"/>
      <c r="L43" s="179"/>
      <c r="M43" s="181"/>
      <c r="N43" s="181"/>
      <c r="O43" s="181"/>
      <c r="P43" s="181"/>
      <c r="Q43" s="181"/>
      <c r="R43" s="181"/>
      <c r="S43" s="181"/>
      <c r="T43" s="181"/>
      <c r="U43" s="179"/>
      <c r="V43" s="179"/>
      <c r="W43" s="179"/>
      <c r="X43" s="179"/>
      <c r="Y43" s="179"/>
      <c r="Z43" s="179"/>
      <c r="AA43" s="179"/>
      <c r="AB43" s="179"/>
    </row>
    <row r="44" spans="2:28" s="134" customFormat="1" ht="12.75" customHeight="1">
      <c r="B44" s="186">
        <v>2009</v>
      </c>
      <c r="C44" s="184">
        <f>'Inflation Rates'!X$2/100</f>
        <v>7.5943476448989602E-3</v>
      </c>
      <c r="D44" s="163"/>
      <c r="E44" s="179"/>
      <c r="F44" s="179"/>
      <c r="G44" s="179"/>
      <c r="H44" s="179"/>
      <c r="I44" s="180"/>
      <c r="J44" s="179"/>
      <c r="K44" s="179"/>
      <c r="L44" s="179"/>
      <c r="M44" s="181"/>
      <c r="N44" s="181"/>
      <c r="O44" s="181"/>
      <c r="P44" s="181"/>
      <c r="Q44" s="181"/>
      <c r="R44" s="181"/>
      <c r="S44" s="181"/>
      <c r="T44" s="181"/>
      <c r="U44" s="179"/>
      <c r="V44" s="179"/>
      <c r="W44" s="179"/>
      <c r="X44" s="179"/>
      <c r="Y44" s="179"/>
      <c r="Z44" s="179"/>
      <c r="AA44" s="179"/>
      <c r="AB44" s="179"/>
    </row>
    <row r="45" spans="2:28" s="188" customFormat="1" ht="14.1" customHeight="1">
      <c r="B45" s="186">
        <v>2010</v>
      </c>
      <c r="C45" s="184">
        <f>'Inflation Rates'!Y$2/100</f>
        <v>1.221349397475052E-2</v>
      </c>
      <c r="D45" s="163"/>
      <c r="E45" s="179"/>
      <c r="F45" s="179"/>
      <c r="G45" s="179"/>
      <c r="H45" s="179"/>
      <c r="I45" s="180"/>
      <c r="J45" s="179"/>
      <c r="K45" s="179"/>
      <c r="L45" s="179"/>
      <c r="M45" s="181"/>
      <c r="N45" s="181"/>
      <c r="O45" s="181"/>
      <c r="P45" s="181"/>
      <c r="Q45" s="181"/>
      <c r="R45" s="181"/>
      <c r="S45" s="181"/>
      <c r="T45" s="181"/>
      <c r="U45" s="179"/>
      <c r="V45" s="179"/>
      <c r="W45" s="179"/>
      <c r="X45" s="179"/>
      <c r="Y45" s="179"/>
      <c r="Z45" s="179"/>
      <c r="AA45" s="179"/>
      <c r="AB45" s="179"/>
    </row>
    <row r="46" spans="2:28" s="134" customFormat="1">
      <c r="B46" s="186">
        <v>2011</v>
      </c>
      <c r="C46" s="184">
        <f>'Inflation Rates'!Z$2/100</f>
        <v>2.0646274665788979E-2</v>
      </c>
      <c r="D46" s="163"/>
      <c r="E46" s="179"/>
      <c r="F46" s="179"/>
      <c r="G46" s="179"/>
      <c r="H46" s="179"/>
      <c r="I46" s="180"/>
      <c r="J46" s="179"/>
      <c r="K46" s="179"/>
      <c r="L46" s="179"/>
      <c r="M46" s="181"/>
      <c r="N46" s="181"/>
      <c r="O46" s="181"/>
      <c r="P46" s="181"/>
      <c r="Q46" s="181"/>
      <c r="R46" s="181"/>
      <c r="S46" s="181"/>
      <c r="T46" s="181"/>
      <c r="U46" s="179"/>
      <c r="V46" s="179"/>
      <c r="W46" s="179"/>
      <c r="X46" s="179"/>
      <c r="Y46" s="179"/>
      <c r="Z46" s="179"/>
      <c r="AA46" s="179"/>
      <c r="AB46" s="179"/>
    </row>
    <row r="47" spans="2:28" s="134" customFormat="1">
      <c r="B47" s="186">
        <v>2012</v>
      </c>
      <c r="C47" s="184">
        <f>'Inflation Rates'!AA2/100</f>
        <v>1.8420514830964692E-2</v>
      </c>
      <c r="D47" s="163"/>
      <c r="E47" s="179"/>
      <c r="F47" s="179"/>
      <c r="G47" s="179"/>
      <c r="H47" s="179"/>
      <c r="I47" s="180"/>
      <c r="J47" s="179"/>
      <c r="K47" s="179"/>
      <c r="L47" s="179"/>
      <c r="M47" s="181"/>
      <c r="N47" s="181"/>
      <c r="O47" s="181"/>
      <c r="P47" s="181"/>
      <c r="Q47" s="181"/>
      <c r="R47" s="181"/>
      <c r="S47" s="181"/>
      <c r="T47" s="181"/>
      <c r="U47" s="179"/>
      <c r="V47" s="179"/>
      <c r="W47" s="179"/>
      <c r="X47" s="179"/>
      <c r="Y47" s="179"/>
      <c r="Z47" s="179"/>
      <c r="AA47" s="179"/>
      <c r="AB47" s="179"/>
    </row>
    <row r="48" spans="2:28" s="134" customFormat="1">
      <c r="B48" s="186">
        <v>2013</v>
      </c>
      <c r="C48" s="184">
        <f>'Inflation Rates'!AB2/100</f>
        <v>1.6300940103757284E-2</v>
      </c>
      <c r="D48" s="163"/>
      <c r="E48" s="179"/>
      <c r="F48" s="179"/>
      <c r="G48" s="179"/>
      <c r="H48" s="179"/>
      <c r="I48" s="180"/>
      <c r="J48" s="179"/>
      <c r="K48" s="179"/>
      <c r="L48" s="179"/>
      <c r="M48" s="181"/>
      <c r="N48" s="181"/>
      <c r="O48" s="181"/>
      <c r="P48" s="181"/>
      <c r="Q48" s="181"/>
      <c r="R48" s="181"/>
      <c r="S48" s="181"/>
      <c r="T48" s="181"/>
      <c r="U48" s="179"/>
      <c r="V48" s="179"/>
      <c r="W48" s="179"/>
      <c r="X48" s="179"/>
      <c r="Y48" s="179"/>
      <c r="Z48" s="179"/>
      <c r="AA48" s="179"/>
      <c r="AB48" s="179"/>
    </row>
    <row r="49" spans="1:28" s="134" customFormat="1" ht="15.75" thickBot="1">
      <c r="B49" s="186">
        <v>2014</v>
      </c>
      <c r="C49" s="184">
        <f>'Inflation Rates'!AC2/100</f>
        <v>1.6426578036589916E-2</v>
      </c>
      <c r="D49" s="163"/>
      <c r="E49" s="179"/>
      <c r="F49" s="179"/>
      <c r="G49" s="179"/>
      <c r="H49" s="179"/>
      <c r="I49" s="180"/>
      <c r="J49" s="179"/>
      <c r="K49" s="179"/>
      <c r="L49" s="179"/>
      <c r="M49" s="181"/>
      <c r="N49" s="181"/>
      <c r="O49" s="181"/>
      <c r="P49" s="181"/>
      <c r="Q49" s="181"/>
      <c r="R49" s="181"/>
      <c r="S49" s="181"/>
      <c r="T49" s="181"/>
      <c r="U49" s="179"/>
      <c r="V49" s="179"/>
      <c r="W49" s="179"/>
      <c r="X49" s="179"/>
      <c r="Y49" s="179"/>
      <c r="Z49" s="179"/>
      <c r="AA49" s="179"/>
      <c r="AB49" s="179"/>
    </row>
    <row r="50" spans="1:28" s="134" customFormat="1">
      <c r="B50" s="244"/>
      <c r="C50" s="245"/>
      <c r="D50" s="163"/>
      <c r="E50" s="179"/>
      <c r="F50" s="179"/>
      <c r="G50" s="179"/>
      <c r="H50" s="179"/>
      <c r="I50" s="180"/>
      <c r="J50" s="179"/>
      <c r="K50" s="179"/>
      <c r="L50" s="179"/>
      <c r="M50" s="181"/>
      <c r="N50" s="181"/>
      <c r="O50" s="181"/>
      <c r="P50" s="181"/>
      <c r="Q50" s="181"/>
      <c r="R50" s="181"/>
      <c r="S50" s="181"/>
      <c r="T50" s="181"/>
      <c r="U50" s="179"/>
      <c r="V50" s="179"/>
      <c r="W50" s="179"/>
      <c r="X50" s="179"/>
      <c r="Y50" s="179"/>
      <c r="Z50" s="179"/>
      <c r="AA50" s="179"/>
      <c r="AB50" s="179"/>
    </row>
    <row r="51" spans="1:28" s="134" customFormat="1">
      <c r="B51" s="161"/>
      <c r="C51" s="189"/>
      <c r="D51" s="163"/>
      <c r="E51" s="179"/>
      <c r="F51" s="179"/>
      <c r="G51" s="179"/>
      <c r="H51" s="179"/>
      <c r="I51" s="180"/>
      <c r="J51" s="179"/>
      <c r="K51" s="179"/>
      <c r="L51" s="179"/>
      <c r="M51" s="181"/>
      <c r="N51" s="181"/>
      <c r="O51" s="181"/>
      <c r="P51" s="181"/>
      <c r="Q51" s="181"/>
      <c r="R51" s="181"/>
      <c r="S51" s="181"/>
      <c r="T51" s="181"/>
      <c r="U51" s="179"/>
      <c r="V51" s="179"/>
      <c r="W51" s="179"/>
      <c r="X51" s="179"/>
      <c r="Y51" s="179"/>
      <c r="Z51" s="179"/>
      <c r="AA51" s="179"/>
      <c r="AB51" s="179"/>
    </row>
    <row r="52" spans="1:28" s="134" customFormat="1">
      <c r="B52" s="161"/>
      <c r="C52" s="190"/>
      <c r="D52" s="163"/>
      <c r="E52" s="179"/>
      <c r="F52" s="179"/>
      <c r="G52" s="179"/>
      <c r="H52" s="179"/>
      <c r="I52" s="180"/>
      <c r="J52" s="179"/>
      <c r="K52" s="179"/>
      <c r="L52" s="179"/>
      <c r="M52" s="181"/>
      <c r="N52" s="181"/>
      <c r="O52" s="181"/>
      <c r="P52" s="181"/>
      <c r="Q52" s="181"/>
      <c r="R52" s="181"/>
      <c r="S52" s="181"/>
      <c r="T52" s="181"/>
      <c r="U52" s="179"/>
      <c r="V52" s="179"/>
      <c r="W52" s="179"/>
      <c r="X52" s="179"/>
      <c r="Y52" s="179"/>
      <c r="Z52" s="179"/>
      <c r="AA52" s="179"/>
      <c r="AB52" s="179"/>
    </row>
    <row r="53" spans="1:28" s="134" customFormat="1" ht="18.75">
      <c r="A53" s="165" t="s">
        <v>682</v>
      </c>
      <c r="B53" s="191"/>
      <c r="C53" s="192"/>
      <c r="D53" s="193"/>
      <c r="E53" s="194"/>
      <c r="F53" s="194"/>
      <c r="G53" s="194"/>
      <c r="H53" s="194"/>
      <c r="I53" s="195"/>
      <c r="J53" s="194"/>
      <c r="K53" s="194"/>
      <c r="L53" s="194"/>
      <c r="M53" s="194"/>
      <c r="N53" s="143"/>
      <c r="O53" s="143"/>
      <c r="P53" s="143"/>
      <c r="Q53" s="143"/>
      <c r="R53" s="143"/>
      <c r="S53" s="143"/>
      <c r="T53" s="143"/>
      <c r="U53" s="143"/>
    </row>
    <row r="54" spans="1:28" s="134" customFormat="1" ht="15.75" thickBot="1">
      <c r="B54" s="196"/>
      <c r="C54" s="190"/>
      <c r="D54" s="197"/>
      <c r="E54" s="197"/>
      <c r="F54" s="197"/>
      <c r="G54" s="197"/>
      <c r="H54" s="197"/>
      <c r="I54" s="197"/>
      <c r="J54" s="197"/>
      <c r="K54" s="197"/>
      <c r="L54" s="197"/>
      <c r="M54" s="197"/>
      <c r="N54" s="137"/>
      <c r="O54" s="137"/>
      <c r="P54" s="137"/>
      <c r="Q54" s="137"/>
      <c r="R54" s="137"/>
      <c r="S54" s="137"/>
      <c r="T54" s="137"/>
      <c r="U54" s="137"/>
    </row>
    <row r="55" spans="1:28" s="134" customFormat="1" ht="15.75" thickBot="1">
      <c r="B55" s="135"/>
      <c r="C55" s="198"/>
      <c r="D55" s="197"/>
      <c r="E55" s="199">
        <v>1995</v>
      </c>
      <c r="F55" s="200">
        <v>1996</v>
      </c>
      <c r="G55" s="200">
        <v>1997</v>
      </c>
      <c r="H55" s="200">
        <v>1998</v>
      </c>
      <c r="I55" s="200">
        <v>1999</v>
      </c>
      <c r="J55" s="200">
        <v>2000</v>
      </c>
      <c r="K55" s="200">
        <v>2001</v>
      </c>
      <c r="L55" s="200">
        <v>2002</v>
      </c>
      <c r="M55" s="200">
        <v>2003</v>
      </c>
      <c r="N55" s="200">
        <v>2004</v>
      </c>
      <c r="O55" s="200">
        <v>2005</v>
      </c>
      <c r="P55" s="200">
        <v>2006</v>
      </c>
      <c r="Q55" s="200">
        <v>2007</v>
      </c>
      <c r="R55" s="200">
        <v>2008</v>
      </c>
      <c r="S55" s="200">
        <v>2009</v>
      </c>
      <c r="T55" s="200">
        <v>2010</v>
      </c>
      <c r="U55" s="200">
        <v>2011</v>
      </c>
      <c r="V55" s="200">
        <v>2012</v>
      </c>
      <c r="W55" s="200">
        <v>2013</v>
      </c>
      <c r="X55" s="201">
        <v>2014</v>
      </c>
    </row>
    <row r="56" spans="1:28" s="134" customFormat="1">
      <c r="B56" s="196"/>
      <c r="C56" s="255" t="s">
        <v>28</v>
      </c>
      <c r="D56" s="202" t="s">
        <v>62</v>
      </c>
      <c r="E56" s="203">
        <f>'Standard Exchange Rates'!AL2</f>
        <v>36.567144623655899</v>
      </c>
      <c r="F56" s="204">
        <f>'Standard Exchange Rates'!AM2</f>
        <v>47.5</v>
      </c>
      <c r="G56" s="204">
        <f>'Standard Exchange Rates'!AN2</f>
        <v>47.5</v>
      </c>
      <c r="H56" s="204">
        <f>'Standard Exchange Rates'!AO2</f>
        <v>47.5</v>
      </c>
      <c r="I56" s="204">
        <f>'Standard Exchange Rates'!AP2</f>
        <v>46.619531077188903</v>
      </c>
      <c r="J56" s="204">
        <f>'Standard Exchange Rates'!AQ2</f>
        <v>47.357574731182801</v>
      </c>
      <c r="K56" s="204">
        <f>'Standard Exchange Rates'!AR2</f>
        <v>47.500014516128999</v>
      </c>
      <c r="L56" s="204">
        <f>'Standard Exchange Rates'!AS2</f>
        <v>47.262999999999998</v>
      </c>
      <c r="M56" s="204">
        <f>'Standard Exchange Rates'!AT2</f>
        <v>48.7627535833333</v>
      </c>
      <c r="N56" s="204">
        <f>'Standard Exchange Rates'!AU2</f>
        <v>47.845312499999999</v>
      </c>
      <c r="O56" s="204">
        <f>'Standard Exchange Rates'!AV2</f>
        <v>49.494597499999998</v>
      </c>
      <c r="P56" s="204">
        <f>'Standard Exchange Rates'!AW2</f>
        <v>49.925330833333298</v>
      </c>
      <c r="Q56" s="204">
        <f>'Standard Exchange Rates'!AX2</f>
        <v>49.962017770397203</v>
      </c>
      <c r="R56" s="204">
        <f>'Standard Exchange Rates'!AY2</f>
        <v>50.249614743589703</v>
      </c>
      <c r="S56" s="204">
        <f>'Standard Exchange Rates'!AZ2</f>
        <v>50.325000000000003</v>
      </c>
      <c r="T56" s="204">
        <f>'Standard Exchange Rates'!BA2</f>
        <v>46.452461001317502</v>
      </c>
      <c r="U56" s="204">
        <f>'Standard Exchange Rates'!BB2</f>
        <v>46.747007738580997</v>
      </c>
      <c r="V56" s="204">
        <f>'Standard Exchange Rates'!BC2</f>
        <v>50.921399999999998</v>
      </c>
      <c r="W56" s="204">
        <f>'Standard Exchange Rates'!BD2</f>
        <v>55.377499999999998</v>
      </c>
      <c r="X56" s="205">
        <f>'Standard Exchange Rates'!BE2</f>
        <v>57.247500000000002</v>
      </c>
    </row>
    <row r="57" spans="1:28" s="134" customFormat="1" ht="15.75" thickBot="1">
      <c r="B57" s="135"/>
      <c r="C57" s="256"/>
      <c r="D57" s="206" t="s">
        <v>63</v>
      </c>
      <c r="E57" s="207">
        <f>'PPP Exchange Rates'!AL34</f>
        <v>0</v>
      </c>
      <c r="F57" s="208">
        <f>'PPP Exchange Rates'!AM34</f>
        <v>0</v>
      </c>
      <c r="G57" s="208">
        <f>'PPP Exchange Rates'!AN34</f>
        <v>0</v>
      </c>
      <c r="H57" s="208">
        <f>'PPP Exchange Rates'!AO34</f>
        <v>0</v>
      </c>
      <c r="I57" s="208">
        <f>'PPP Exchange Rates'!AP34</f>
        <v>0</v>
      </c>
      <c r="J57" s="208">
        <f>'PPP Exchange Rates'!AQ34</f>
        <v>0</v>
      </c>
      <c r="K57" s="208">
        <f>'PPP Exchange Rates'!AR34</f>
        <v>0</v>
      </c>
      <c r="L57" s="208">
        <f>'PPP Exchange Rates'!AS34</f>
        <v>9.6379437829696801</v>
      </c>
      <c r="M57" s="208">
        <f>'PPP Exchange Rates'!AT34</f>
        <v>10.556589368687099</v>
      </c>
      <c r="N57" s="208">
        <f>'PPP Exchange Rates'!AU34</f>
        <v>11.429167897458299</v>
      </c>
      <c r="O57" s="208">
        <f>'PPP Exchange Rates'!AV34</f>
        <v>12.279856468605301</v>
      </c>
      <c r="P57" s="208">
        <f>'PPP Exchange Rates'!AW34</f>
        <v>12.7682037319421</v>
      </c>
      <c r="Q57" s="208">
        <f>'PPP Exchange Rates'!AX34</f>
        <v>15.220905605482301</v>
      </c>
      <c r="R57" s="208">
        <f>'PPP Exchange Rates'!AY34</f>
        <v>15.253372809633399</v>
      </c>
      <c r="S57" s="208">
        <f>'PPP Exchange Rates'!AZ34</f>
        <v>14.8194277658459</v>
      </c>
      <c r="T57" s="208">
        <f>'PPP Exchange Rates'!BA34</f>
        <v>16.0223658757746</v>
      </c>
      <c r="U57" s="208">
        <f>'PPP Exchange Rates'!BB34</f>
        <v>17.356169999999999</v>
      </c>
      <c r="V57" s="208">
        <f>'PPP Exchange Rates'!BC34</f>
        <v>18.4660512120217</v>
      </c>
      <c r="W57" s="208">
        <f>'PPP Exchange Rates'!BD34</f>
        <v>19.053288670323798</v>
      </c>
      <c r="X57" s="209">
        <f>'PPP Exchange Rates'!BE34</f>
        <v>18.8249433861392</v>
      </c>
    </row>
    <row r="58" spans="1:28" s="134" customFormat="1">
      <c r="B58" s="135"/>
      <c r="C58" s="257" t="s">
        <v>43</v>
      </c>
      <c r="D58" s="202" t="s">
        <v>62</v>
      </c>
      <c r="E58" s="203">
        <f>'Standard Exchange Rates'!AL57</f>
        <v>13.59735</v>
      </c>
      <c r="F58" s="204">
        <f>'Standard Exchange Rates'!AM57</f>
        <v>13.7745833333333</v>
      </c>
      <c r="G58" s="204">
        <f>'Standard Exchange Rates'!AN57</f>
        <v>14.265475</v>
      </c>
      <c r="H58" s="204">
        <f>'Standard Exchange Rates'!AO57</f>
        <v>15.266591666666701</v>
      </c>
      <c r="I58" s="204">
        <f>'Standard Exchange Rates'!AP57</f>
        <v>16.033083333333298</v>
      </c>
      <c r="J58" s="204">
        <f>'Standard Exchange Rates'!AQ57</f>
        <v>16.415016666666698</v>
      </c>
      <c r="K58" s="204">
        <f>'Standard Exchange Rates'!AR57</f>
        <v>16.951616666666698</v>
      </c>
      <c r="L58" s="204">
        <f>'Standard Exchange Rates'!AS57</f>
        <v>18.609825000000001</v>
      </c>
      <c r="M58" s="204">
        <f>'Standard Exchange Rates'!AT57</f>
        <v>30.830708333333298</v>
      </c>
      <c r="N58" s="204">
        <f>'Standard Exchange Rates'!AU57</f>
        <v>42.098830166595597</v>
      </c>
      <c r="O58" s="204">
        <f>'Standard Exchange Rates'!AV57</f>
        <v>30.510637891145301</v>
      </c>
      <c r="P58" s="204">
        <f>'Standard Exchange Rates'!AW57</f>
        <v>33.253692462625899</v>
      </c>
      <c r="Q58" s="204">
        <f>'Standard Exchange Rates'!AX57</f>
        <v>33.311861935421703</v>
      </c>
      <c r="R58" s="204">
        <f>'Standard Exchange Rates'!AY57</f>
        <v>34.866101629908201</v>
      </c>
      <c r="S58" s="204">
        <f>'Standard Exchange Rates'!AZ57</f>
        <v>36.1140522203929</v>
      </c>
      <c r="T58" s="204">
        <f>'Standard Exchange Rates'!BA57</f>
        <v>37.306578987810397</v>
      </c>
      <c r="U58" s="204">
        <f>'Standard Exchange Rates'!BB57</f>
        <v>38.231558748196299</v>
      </c>
      <c r="V58" s="204">
        <f>'Standard Exchange Rates'!BC57</f>
        <v>39.3356563644234</v>
      </c>
      <c r="W58" s="204">
        <f>'Standard Exchange Rates'!BD57</f>
        <v>41.808143915276503</v>
      </c>
      <c r="X58" s="205">
        <f>'Standard Exchange Rates'!BE57</f>
        <v>43.555962698045299</v>
      </c>
    </row>
    <row r="59" spans="1:28" s="134" customFormat="1" ht="15.75" thickBot="1">
      <c r="B59" s="135"/>
      <c r="C59" s="258"/>
      <c r="D59" s="210" t="s">
        <v>63</v>
      </c>
      <c r="E59" s="211">
        <f>'PPP Exchange Rates'!AL89</f>
        <v>5.86307927315928</v>
      </c>
      <c r="F59" s="212">
        <f>'PPP Exchange Rates'!AM89</f>
        <v>5.9556012446356403</v>
      </c>
      <c r="G59" s="212">
        <f>'PPP Exchange Rates'!AN89</f>
        <v>6.36253474412666</v>
      </c>
      <c r="H59" s="212">
        <f>'PPP Exchange Rates'!AO89</f>
        <v>6.6718880902103503</v>
      </c>
      <c r="I59" s="212">
        <f>'PPP Exchange Rates'!AP89</f>
        <v>6.7999814008273702</v>
      </c>
      <c r="J59" s="212">
        <f>'PPP Exchange Rates'!AQ89</f>
        <v>7.1084043675670099</v>
      </c>
      <c r="K59" s="212">
        <f>'PPP Exchange Rates'!AR89</f>
        <v>7.3050346356065203</v>
      </c>
      <c r="L59" s="212">
        <f>'PPP Exchange Rates'!AS89</f>
        <v>7.5882570376604201</v>
      </c>
      <c r="M59" s="212">
        <f>'PPP Exchange Rates'!AT89</f>
        <v>9.9422200946182997</v>
      </c>
      <c r="N59" s="212">
        <f>'PPP Exchange Rates'!AU89</f>
        <v>14.0489155406267</v>
      </c>
      <c r="O59" s="212">
        <f>'PPP Exchange Rates'!AV89</f>
        <v>13.9777193145848</v>
      </c>
      <c r="P59" s="212">
        <f>'PPP Exchange Rates'!AW89</f>
        <v>14.293338588645501</v>
      </c>
      <c r="Q59" s="212">
        <f>'PPP Exchange Rates'!AX89</f>
        <v>15.6986582239148</v>
      </c>
      <c r="R59" s="212">
        <f>'PPP Exchange Rates'!AY89</f>
        <v>16.996401658601901</v>
      </c>
      <c r="S59" s="212">
        <f>'PPP Exchange Rates'!AZ89</f>
        <v>17.443204446890402</v>
      </c>
      <c r="T59" s="212">
        <f>'PPP Exchange Rates'!BA89</f>
        <v>18.206132929265099</v>
      </c>
      <c r="U59" s="212">
        <f>'PPP Exchange Rates'!BB89</f>
        <v>19.448823261062</v>
      </c>
      <c r="V59" s="212">
        <f>'PPP Exchange Rates'!BC89</f>
        <v>19.951216406661299</v>
      </c>
      <c r="W59" s="212">
        <f>'PPP Exchange Rates'!BD89</f>
        <v>20.190897264564601</v>
      </c>
      <c r="X59" s="213">
        <f>'PPP Exchange Rates'!BE89</f>
        <v>20.189091018780399</v>
      </c>
    </row>
    <row r="60" spans="1:28" s="134" customFormat="1">
      <c r="B60" s="135"/>
      <c r="C60" s="251" t="s">
        <v>48</v>
      </c>
      <c r="D60" s="202" t="s">
        <v>62</v>
      </c>
      <c r="E60" s="203">
        <f>'Standard Exchange Rates'!AL88</f>
        <v>32.4270766666667</v>
      </c>
      <c r="F60" s="204">
        <f>'Standard Exchange Rates'!AM88</f>
        <v>35.433173333333301</v>
      </c>
      <c r="G60" s="204">
        <f>'Standard Exchange Rates'!AN88</f>
        <v>36.313285833333303</v>
      </c>
      <c r="H60" s="204">
        <f>'Standard Exchange Rates'!AO88</f>
        <v>41.259365000000003</v>
      </c>
      <c r="I60" s="204">
        <f>'Standard Exchange Rates'!AP88</f>
        <v>43.055428333333303</v>
      </c>
      <c r="J60" s="204">
        <f>'Standard Exchange Rates'!AQ88</f>
        <v>44.941605000000003</v>
      </c>
      <c r="K60" s="204">
        <f>'Standard Exchange Rates'!AR88</f>
        <v>47.186414166666701</v>
      </c>
      <c r="L60" s="204">
        <f>'Standard Exchange Rates'!AS88</f>
        <v>48.610319166666699</v>
      </c>
      <c r="M60" s="204">
        <f>'Standard Exchange Rates'!AT88</f>
        <v>46.583284166666701</v>
      </c>
      <c r="N60" s="204">
        <f>'Standard Exchange Rates'!AU88</f>
        <v>45.316466666666699</v>
      </c>
      <c r="O60" s="204">
        <f>'Standard Exchange Rates'!AV88</f>
        <v>44.099975000000001</v>
      </c>
      <c r="P60" s="204">
        <f>'Standard Exchange Rates'!AW88</f>
        <v>45.3070083333333</v>
      </c>
      <c r="Q60" s="204">
        <f>'Standard Exchange Rates'!AX88</f>
        <v>41.3485333333333</v>
      </c>
      <c r="R60" s="204">
        <f>'Standard Exchange Rates'!AY88</f>
        <v>43.505183333333299</v>
      </c>
      <c r="S60" s="204">
        <f>'Standard Exchange Rates'!AZ88</f>
        <v>48.405266666666698</v>
      </c>
      <c r="T60" s="204">
        <f>'Standard Exchange Rates'!BA88</f>
        <v>45.725812121212101</v>
      </c>
      <c r="U60" s="204">
        <f>'Standard Exchange Rates'!BB88</f>
        <v>46.670466666666698</v>
      </c>
      <c r="V60" s="204">
        <f>'Standard Exchange Rates'!BC88</f>
        <v>53.437233333333303</v>
      </c>
      <c r="W60" s="204">
        <f>'Standard Exchange Rates'!BD88</f>
        <v>58.597845416666701</v>
      </c>
      <c r="X60" s="205">
        <f>'Standard Exchange Rates'!BE88</f>
        <v>61.029514460784299</v>
      </c>
    </row>
    <row r="61" spans="1:28" s="134" customFormat="1" ht="15.75" thickBot="1">
      <c r="B61" s="135"/>
      <c r="C61" s="252"/>
      <c r="D61" s="210" t="s">
        <v>63</v>
      </c>
      <c r="E61" s="211">
        <f>'PPP Exchange Rates'!AL120</f>
        <v>8.5073012460372404</v>
      </c>
      <c r="F61" s="211">
        <f>'PPP Exchange Rates'!AM120</f>
        <v>8.9876564014671203</v>
      </c>
      <c r="G61" s="211">
        <f>'PPP Exchange Rates'!AN120</f>
        <v>9.4086913153975704</v>
      </c>
      <c r="H61" s="211">
        <f>'PPP Exchange Rates'!AO120</f>
        <v>10.0532398428969</v>
      </c>
      <c r="I61" s="211">
        <f>'PPP Exchange Rates'!AP120</f>
        <v>10.205535461235501</v>
      </c>
      <c r="J61" s="211">
        <f>'PPP Exchange Rates'!AQ120</f>
        <v>10.3421856996918</v>
      </c>
      <c r="K61" s="211">
        <f>'PPP Exchange Rates'!AR120</f>
        <v>10.436903982172799</v>
      </c>
      <c r="L61" s="211">
        <f>'PPP Exchange Rates'!AS120</f>
        <v>10.661045991391701</v>
      </c>
      <c r="M61" s="211">
        <f>'PPP Exchange Rates'!AT120</f>
        <v>10.8569010096463</v>
      </c>
      <c r="N61" s="211">
        <f>'PPP Exchange Rates'!AU120</f>
        <v>11.171323217855299</v>
      </c>
      <c r="O61" s="211">
        <f>'PPP Exchange Rates'!AV120</f>
        <v>11.281641408229699</v>
      </c>
      <c r="P61" s="211">
        <f>'PPP Exchange Rates'!AW120</f>
        <v>11.6483467180917</v>
      </c>
      <c r="Q61" s="211">
        <f>'PPP Exchange Rates'!AX120</f>
        <v>11.9995066767396</v>
      </c>
      <c r="R61" s="211">
        <f>'PPP Exchange Rates'!AY120</f>
        <v>12.788365610118399</v>
      </c>
      <c r="S61" s="211">
        <f>'PPP Exchange Rates'!AZ120</f>
        <v>13.461597876643101</v>
      </c>
      <c r="T61" s="211">
        <f>'PPP Exchange Rates'!BA120</f>
        <v>14.493940953812199</v>
      </c>
      <c r="U61" s="211">
        <f>'PPP Exchange Rates'!BB120</f>
        <v>15.1094346163569</v>
      </c>
      <c r="V61" s="211">
        <f>'PPP Exchange Rates'!BC120</f>
        <v>15.974867208206399</v>
      </c>
      <c r="W61" s="211">
        <f>'PPP Exchange Rates'!BD120</f>
        <v>16.724143269317999</v>
      </c>
      <c r="X61" s="213">
        <f>'PPP Exchange Rates'!BE120</f>
        <v>16.984073873393399</v>
      </c>
    </row>
    <row r="62" spans="1:28" s="134" customFormat="1">
      <c r="B62" s="135"/>
      <c r="C62" s="251" t="s">
        <v>46</v>
      </c>
      <c r="D62" s="202" t="s">
        <v>62</v>
      </c>
      <c r="E62" s="214">
        <f>'Standard Exchange Rates'!AL100</f>
        <v>51.429833333333299</v>
      </c>
      <c r="F62" s="214">
        <f>'Standard Exchange Rates'!AM100</f>
        <v>57.1148666666667</v>
      </c>
      <c r="G62" s="215">
        <f>'Standard Exchange Rates'!AN100</f>
        <v>58.731841666666703</v>
      </c>
      <c r="H62" s="215">
        <f>'Standard Exchange Rates'!AO100</f>
        <v>60.366700000000002</v>
      </c>
      <c r="I62" s="215">
        <f>'Standard Exchange Rates'!AP100</f>
        <v>70.326216666666696</v>
      </c>
      <c r="J62" s="215">
        <f>'Standard Exchange Rates'!AQ100</f>
        <v>76.175541666666703</v>
      </c>
      <c r="K62" s="215">
        <f>'Standard Exchange Rates'!AR100</f>
        <v>78.563194999999993</v>
      </c>
      <c r="L62" s="215">
        <f>'Standard Exchange Rates'!AS100</f>
        <v>78.749141666666702</v>
      </c>
      <c r="M62" s="215">
        <f>'Standard Exchange Rates'!AT100</f>
        <v>75.935569444444397</v>
      </c>
      <c r="N62" s="215">
        <f>'Standard Exchange Rates'!AU100</f>
        <v>79.173876064213601</v>
      </c>
      <c r="O62" s="215">
        <f>'Standard Exchange Rates'!AV100</f>
        <v>75.554109451431103</v>
      </c>
      <c r="P62" s="215">
        <f>'Standard Exchange Rates'!AW100</f>
        <v>72.100835017862096</v>
      </c>
      <c r="Q62" s="215">
        <f>'Standard Exchange Rates'!AX100</f>
        <v>67.317638124285693</v>
      </c>
      <c r="R62" s="215">
        <f>'Standard Exchange Rates'!AY100</f>
        <v>69.175319816225993</v>
      </c>
      <c r="S62" s="215">
        <f>'Standard Exchange Rates'!AZ100</f>
        <v>77.352012297578995</v>
      </c>
      <c r="T62" s="215">
        <f>'Standard Exchange Rates'!BA100</f>
        <v>79.233151704545506</v>
      </c>
      <c r="U62" s="215">
        <f>'Standard Exchange Rates'!BB100</f>
        <v>88.810769971045602</v>
      </c>
      <c r="V62" s="215">
        <f>'Standard Exchange Rates'!BC100</f>
        <v>84.529601757352907</v>
      </c>
      <c r="W62" s="215">
        <f>'Standard Exchange Rates'!BD100</f>
        <v>86.122878898265398</v>
      </c>
      <c r="X62" s="216">
        <f>'Standard Exchange Rates'!BE100</f>
        <v>87.922163808972698</v>
      </c>
    </row>
    <row r="63" spans="1:28" s="134" customFormat="1" ht="15.75" thickBot="1">
      <c r="B63" s="135"/>
      <c r="C63" s="252"/>
      <c r="D63" s="210" t="s">
        <v>63</v>
      </c>
      <c r="E63" s="217">
        <f>'PPP Exchange Rates'!AL132</f>
        <v>10.585848764083799</v>
      </c>
      <c r="F63" s="218">
        <f>'PPP Exchange Rates'!AM132</f>
        <v>14.7612424992454</v>
      </c>
      <c r="G63" s="218">
        <f>'PPP Exchange Rates'!AN132</f>
        <v>16.1724307702702</v>
      </c>
      <c r="H63" s="218">
        <f>'PPP Exchange Rates'!AO132</f>
        <v>17.107744213536598</v>
      </c>
      <c r="I63" s="218">
        <f>'PPP Exchange Rates'!AP132</f>
        <v>17.556560687934201</v>
      </c>
      <c r="J63" s="218">
        <f>'PPP Exchange Rates'!AQ132</f>
        <v>18.2096097023156</v>
      </c>
      <c r="K63" s="218">
        <f>'PPP Exchange Rates'!AR132</f>
        <v>18.083953394531001</v>
      </c>
      <c r="L63" s="218">
        <f>'PPP Exchange Rates'!AS132</f>
        <v>17.976748367263401</v>
      </c>
      <c r="M63" s="218">
        <f>'PPP Exchange Rates'!AT132</f>
        <v>18.717584605543198</v>
      </c>
      <c r="N63" s="218">
        <f>'PPP Exchange Rates'!AU132</f>
        <v>19.514950480884899</v>
      </c>
      <c r="O63" s="218">
        <f>'PPP Exchange Rates'!AV132</f>
        <v>19.832961734387201</v>
      </c>
      <c r="P63" s="218">
        <f>'PPP Exchange Rates'!AW132</f>
        <v>23.7694239786073</v>
      </c>
      <c r="Q63" s="218">
        <f>'PPP Exchange Rates'!AX132</f>
        <v>25.035477600392301</v>
      </c>
      <c r="R63" s="218">
        <f>'PPP Exchange Rates'!AY132</f>
        <v>28.274019938157199</v>
      </c>
      <c r="S63" s="218">
        <f>'PPP Exchange Rates'!AZ132</f>
        <v>31.326449552403101</v>
      </c>
      <c r="T63" s="218">
        <f>'PPP Exchange Rates'!BA132</f>
        <v>31.596460619072399</v>
      </c>
      <c r="U63" s="218">
        <f>'PPP Exchange Rates'!BB132</f>
        <v>34.298100498250299</v>
      </c>
      <c r="V63" s="218">
        <f>'PPP Exchange Rates'!BC132</f>
        <v>36.854612573421299</v>
      </c>
      <c r="W63" s="218">
        <f>'PPP Exchange Rates'!BD132</f>
        <v>38.146403815369297</v>
      </c>
      <c r="X63" s="219">
        <f>'PPP Exchange Rates'!BE132</f>
        <v>40.4259556479549</v>
      </c>
    </row>
    <row r="64" spans="1:28" s="134" customFormat="1" ht="15" customHeight="1">
      <c r="B64" s="135"/>
      <c r="C64" s="251" t="s">
        <v>45</v>
      </c>
      <c r="D64" s="202" t="s">
        <v>62</v>
      </c>
      <c r="E64" s="214">
        <f>'Standard Exchange Rates'!AL118</f>
        <v>853.12633333333304</v>
      </c>
      <c r="F64" s="215">
        <f>'Standard Exchange Rates'!AM118</f>
        <v>812.25033333333295</v>
      </c>
      <c r="G64" s="215">
        <f>'Standard Exchange Rates'!AN118</f>
        <v>1018.17716666667</v>
      </c>
      <c r="H64" s="215">
        <f>'Standard Exchange Rates'!AO118</f>
        <v>1088.27966666667</v>
      </c>
      <c r="I64" s="215">
        <f>'Standard Exchange Rates'!AP118</f>
        <v>1256.7550000000001</v>
      </c>
      <c r="J64" s="215">
        <f>'Standard Exchange Rates'!AQ118</f>
        <v>1353.49616666667</v>
      </c>
      <c r="K64" s="215">
        <f>'Standard Exchange Rates'!AR118</f>
        <v>1317.69883333333</v>
      </c>
      <c r="L64" s="215">
        <f>'Standard Exchange Rates'!AS118</f>
        <v>1366.39116666667</v>
      </c>
      <c r="M64" s="215">
        <f>'Standard Exchange Rates'!AT118</f>
        <v>1238.32766666667</v>
      </c>
      <c r="N64" s="215">
        <f>'Standard Exchange Rates'!AU118</f>
        <v>1868.8578333333301</v>
      </c>
      <c r="O64" s="215">
        <f>'Standard Exchange Rates'!AV118</f>
        <v>2003.02583333333</v>
      </c>
      <c r="P64" s="215">
        <f>'Standard Exchange Rates'!AW118</f>
        <v>2142.3016666666699</v>
      </c>
      <c r="Q64" s="215">
        <f>'Standard Exchange Rates'!AX118</f>
        <v>1873.87666666667</v>
      </c>
      <c r="R64" s="215">
        <f>'Standard Exchange Rates'!AY118</f>
        <v>1708.37083333333</v>
      </c>
      <c r="S64" s="215">
        <f>'Standard Exchange Rates'!AZ118</f>
        <v>1956.20583333333</v>
      </c>
      <c r="T64" s="215">
        <f>'Standard Exchange Rates'!BA118</f>
        <v>2089.9499999999998</v>
      </c>
      <c r="U64" s="215">
        <f>'Standard Exchange Rates'!BB118</f>
        <v>2025.1175000000001</v>
      </c>
      <c r="V64" s="215">
        <f>'Standard Exchange Rates'!BC118</f>
        <v>2194.9666666666699</v>
      </c>
      <c r="W64" s="215">
        <f>'Standard Exchange Rates'!BD118</f>
        <v>2206.9141666666701</v>
      </c>
      <c r="X64" s="216">
        <f>'Standard Exchange Rates'!BE118</f>
        <v>2414.8116666666701</v>
      </c>
    </row>
    <row r="65" spans="1:24" s="134" customFormat="1" ht="15.75" thickBot="1">
      <c r="B65" s="135"/>
      <c r="C65" s="252"/>
      <c r="D65" s="210" t="s">
        <v>63</v>
      </c>
      <c r="E65" s="217">
        <f>'PPP Exchange Rates'!AL150</f>
        <v>196.01454435996601</v>
      </c>
      <c r="F65" s="218">
        <f>'PPP Exchange Rates'!AM150</f>
        <v>226.84055103660901</v>
      </c>
      <c r="G65" s="218">
        <f>'PPP Exchange Rates'!AN150</f>
        <v>239.28974838707501</v>
      </c>
      <c r="H65" s="218">
        <f>'PPP Exchange Rates'!AO150</f>
        <v>256.69209965126799</v>
      </c>
      <c r="I65" s="218">
        <f>'PPP Exchange Rates'!AP150</f>
        <v>277.38399422403899</v>
      </c>
      <c r="J65" s="218">
        <f>'PPP Exchange Rates'!AQ150</f>
        <v>290.829758093019</v>
      </c>
      <c r="K65" s="218">
        <f>'PPP Exchange Rates'!AR150</f>
        <v>305.01363696762297</v>
      </c>
      <c r="L65" s="218">
        <f>'PPP Exchange Rates'!AS150</f>
        <v>346.29112374940598</v>
      </c>
      <c r="M65" s="218">
        <f>'PPP Exchange Rates'!AT150</f>
        <v>348.90726672532401</v>
      </c>
      <c r="N65" s="218">
        <f>'PPP Exchange Rates'!AU150</f>
        <v>388.14149400547802</v>
      </c>
      <c r="O65" s="218">
        <f>'PPP Exchange Rates'!AV150</f>
        <v>444.932476052396</v>
      </c>
      <c r="P65" s="218">
        <f>'PPP Exchange Rates'!AW150</f>
        <v>481.18171220215999</v>
      </c>
      <c r="Q65" s="218">
        <f>'PPP Exchange Rates'!AX150</f>
        <v>513.71944318651197</v>
      </c>
      <c r="R65" s="218">
        <f>'PPP Exchange Rates'!AY150</f>
        <v>549.64786910219402</v>
      </c>
      <c r="S65" s="218">
        <f>'PPP Exchange Rates'!AZ150</f>
        <v>591.12470844385496</v>
      </c>
      <c r="T65" s="218">
        <f>'PPP Exchange Rates'!BA150</f>
        <v>635.35087607234902</v>
      </c>
      <c r="U65" s="218">
        <f>'PPP Exchange Rates'!BB150</f>
        <v>673.72976017364601</v>
      </c>
      <c r="V65" s="218">
        <f>'PPP Exchange Rates'!BC150</f>
        <v>698.18388561937297</v>
      </c>
      <c r="W65" s="218">
        <f>'PPP Exchange Rates'!BD150</f>
        <v>723.66690230077597</v>
      </c>
      <c r="X65" s="219">
        <f>'PPP Exchange Rates'!BE150</f>
        <v>753.95715284266601</v>
      </c>
    </row>
    <row r="66" spans="1:24" s="134" customFormat="1">
      <c r="B66" s="135"/>
      <c r="C66" s="251" t="s">
        <v>47</v>
      </c>
      <c r="D66" s="202" t="s">
        <v>62</v>
      </c>
      <c r="E66" s="203">
        <f>'Standard Exchange Rates'!AL119</f>
        <v>15.2837416666667</v>
      </c>
      <c r="F66" s="204">
        <f>'Standard Exchange Rates'!AM119</f>
        <v>15.3084666666667</v>
      </c>
      <c r="G66" s="204">
        <f>'Standard Exchange Rates'!AN119</f>
        <v>16.444175000000001</v>
      </c>
      <c r="H66" s="204">
        <f>'Standard Exchange Rates'!AO119</f>
        <v>31.072683333333298</v>
      </c>
      <c r="I66" s="204">
        <f>'Standard Exchange Rates'!AP119</f>
        <v>44.088141666666701</v>
      </c>
      <c r="J66" s="204">
        <f>'Standard Exchange Rates'!AQ119</f>
        <v>59.543808333333303</v>
      </c>
      <c r="K66" s="204">
        <f>'Standard Exchange Rates'!AR119</f>
        <v>72.197333333333304</v>
      </c>
      <c r="L66" s="204">
        <f>'Standard Exchange Rates'!AS119</f>
        <v>76.686608333333297</v>
      </c>
      <c r="M66" s="204">
        <f>'Standard Exchange Rates'!AT119</f>
        <v>97.432474999999997</v>
      </c>
      <c r="N66" s="204">
        <f>'Standard Exchange Rates'!AU119</f>
        <v>108.89750833333299</v>
      </c>
      <c r="O66" s="204">
        <f>'Standard Exchange Rates'!AV119</f>
        <v>118.41974166666699</v>
      </c>
      <c r="P66" s="204">
        <f>'Standard Exchange Rates'!AW119</f>
        <v>136.01354166666701</v>
      </c>
      <c r="Q66" s="204">
        <f>'Standard Exchange Rates'!AX119</f>
        <v>139.95728662071801</v>
      </c>
      <c r="R66" s="204">
        <f>'Standard Exchange Rates'!AY119</f>
        <v>140.52269213564199</v>
      </c>
      <c r="S66" s="204">
        <f>'Standard Exchange Rates'!AZ119</f>
        <v>141.16694375</v>
      </c>
      <c r="T66" s="204">
        <f>'Standard Exchange Rates'!BA119</f>
        <v>150.486655869408</v>
      </c>
      <c r="U66" s="204">
        <f>'Standard Exchange Rates'!BB119</f>
        <v>156.51545111111099</v>
      </c>
      <c r="V66" s="204">
        <f>'Standard Exchange Rates'!BC119</f>
        <v>249.105950100379</v>
      </c>
      <c r="W66" s="204">
        <f>'Standard Exchange Rates'!BD119</f>
        <v>364.40728728829703</v>
      </c>
      <c r="X66" s="205">
        <f>'Standard Exchange Rates'!BE119</f>
        <v>424.895808098656</v>
      </c>
    </row>
    <row r="67" spans="1:24" s="134" customFormat="1" ht="15.75" thickBot="1">
      <c r="B67" s="135"/>
      <c r="C67" s="252"/>
      <c r="D67" s="210" t="s">
        <v>63</v>
      </c>
      <c r="E67" s="211">
        <f>'PPP Exchange Rates'!AL151</f>
        <v>4.9558393690528897</v>
      </c>
      <c r="F67" s="212">
        <f>'PPP Exchange Rates'!AM151</f>
        <v>7.41464533156757</v>
      </c>
      <c r="G67" s="212">
        <f>'PPP Exchange Rates'!AN151</f>
        <v>8.8087133972099796</v>
      </c>
      <c r="H67" s="212">
        <f>'PPP Exchange Rates'!AO151</f>
        <v>10.417625467496</v>
      </c>
      <c r="I67" s="212">
        <f>'PPP Exchange Rates'!AP151</f>
        <v>14.3331192371003</v>
      </c>
      <c r="J67" s="212">
        <f>'PPP Exchange Rates'!AQ151</f>
        <v>18.293318820394699</v>
      </c>
      <c r="K67" s="212">
        <f>'PPP Exchange Rates'!AR151</f>
        <v>22.468483969499498</v>
      </c>
      <c r="L67" s="212">
        <f>'PPP Exchange Rates'!AS151</f>
        <v>35.885059224856199</v>
      </c>
      <c r="M67" s="212">
        <f>'PPP Exchange Rates'!AT151</f>
        <v>38.547630258787699</v>
      </c>
      <c r="N67" s="212">
        <f>'PPP Exchange Rates'!AU151</f>
        <v>43.2968306500712</v>
      </c>
      <c r="O67" s="212">
        <f>'PPP Exchange Rates'!AV151</f>
        <v>46.549802481753602</v>
      </c>
      <c r="P67" s="212">
        <f>'PPP Exchange Rates'!AW151</f>
        <v>57.4984981019199</v>
      </c>
      <c r="Q67" s="212">
        <f>'PPP Exchange Rates'!AX151</f>
        <v>61.603933750274798</v>
      </c>
      <c r="R67" s="212">
        <f>'PPP Exchange Rates'!AY151</f>
        <v>65.647928515643798</v>
      </c>
      <c r="S67" s="212">
        <f>'PPP Exchange Rates'!AZ151</f>
        <v>70.608984991051202</v>
      </c>
      <c r="T67" s="212">
        <f>'PPP Exchange Rates'!BA151</f>
        <v>74.907701805451197</v>
      </c>
      <c r="U67" s="212">
        <f>'PPP Exchange Rates'!BB151</f>
        <v>76.259177959986502</v>
      </c>
      <c r="V67" s="212">
        <f>'PPP Exchange Rates'!BC151</f>
        <v>88.175524724084596</v>
      </c>
      <c r="W67" s="212">
        <f>'PPP Exchange Rates'!BD151</f>
        <v>110.642285836778</v>
      </c>
      <c r="X67" s="213">
        <f>'PPP Exchange Rates'!BE151</f>
        <v>131.89679943796801</v>
      </c>
    </row>
    <row r="68" spans="1:24" s="134" customFormat="1">
      <c r="B68" s="135"/>
      <c r="C68" s="251" t="s">
        <v>61</v>
      </c>
      <c r="D68" s="202" t="s">
        <v>62</v>
      </c>
      <c r="E68" s="203">
        <f>'Standard Exchange Rates'!AL127</f>
        <v>6.4194250000000004</v>
      </c>
      <c r="F68" s="204">
        <f>'Standard Exchange Rates'!AM127</f>
        <v>7.5994484166666698</v>
      </c>
      <c r="G68" s="204">
        <f>'Standard Exchange Rates'!AN127</f>
        <v>7.9184599999999996</v>
      </c>
      <c r="H68" s="204">
        <f>'Standard Exchange Rates'!AO127</f>
        <v>9.1360417500000004</v>
      </c>
      <c r="I68" s="204">
        <f>'Standard Exchange Rates'!AP127</f>
        <v>9.5603975000000005</v>
      </c>
      <c r="J68" s="204">
        <f>'Standard Exchange Rates'!AQ127</f>
        <v>9.4555583333333306</v>
      </c>
      <c r="K68" s="204">
        <f>'Standard Exchange Rates'!AR127</f>
        <v>9.3423416666666697</v>
      </c>
      <c r="L68" s="204">
        <f>'Standard Exchange Rates'!AS127</f>
        <v>9.6559583333333308</v>
      </c>
      <c r="M68" s="204">
        <f>'Standard Exchange Rates'!AT127</f>
        <v>10.7890191666667</v>
      </c>
      <c r="N68" s="204">
        <f>'Standard Exchange Rates'!AU127</f>
        <v>11.285966666666701</v>
      </c>
      <c r="O68" s="204">
        <f>'Standard Exchange Rates'!AV127</f>
        <v>10.8978916666667</v>
      </c>
      <c r="P68" s="204">
        <f>'Standard Exchange Rates'!AW127</f>
        <v>10.8992416666667</v>
      </c>
      <c r="Q68" s="204">
        <f>'Standard Exchange Rates'!AX127</f>
        <v>10.9281916666667</v>
      </c>
      <c r="R68" s="204">
        <f>'Standard Exchange Rates'!AY127</f>
        <v>11.129716666666701</v>
      </c>
      <c r="S68" s="204">
        <f>'Standard Exchange Rates'!AZ127</f>
        <v>13.513475</v>
      </c>
      <c r="T68" s="204">
        <f>'Standard Exchange Rates'!BA127</f>
        <v>12.636008333333301</v>
      </c>
      <c r="U68" s="204">
        <f>'Standard Exchange Rates'!BB127</f>
        <v>12.423325</v>
      </c>
      <c r="V68" s="204">
        <f>'Standard Exchange Rates'!BC127</f>
        <v>13.169458333333299</v>
      </c>
      <c r="W68" s="204">
        <f>'Standard Exchange Rates'!BD127</f>
        <v>12.7719916666667</v>
      </c>
      <c r="X68" s="205">
        <f>'Standard Exchange Rates'!BE127</f>
        <v>13.292450000000001</v>
      </c>
    </row>
    <row r="69" spans="1:24" s="134" customFormat="1" ht="15.75" thickBot="1">
      <c r="B69" s="135"/>
      <c r="C69" s="252"/>
      <c r="D69" s="210" t="s">
        <v>63</v>
      </c>
      <c r="E69" s="211">
        <f>'PPP Exchange Rates'!AL159</f>
        <v>2.9293279999999999</v>
      </c>
      <c r="F69" s="212">
        <f>'PPP Exchange Rates'!AM159</f>
        <v>3.7612730000000001</v>
      </c>
      <c r="G69" s="212">
        <f>'PPP Exchange Rates'!AN159</f>
        <v>4.3530309999999997</v>
      </c>
      <c r="H69" s="212">
        <f>'PPP Exchange Rates'!AO159</f>
        <v>4.9681340000000001</v>
      </c>
      <c r="I69" s="212">
        <f>'PPP Exchange Rates'!AP159</f>
        <v>5.6336700000000004</v>
      </c>
      <c r="J69" s="212">
        <f>'PPP Exchange Rates'!AQ159</f>
        <v>6.0936050000000002</v>
      </c>
      <c r="K69" s="212">
        <f>'PPP Exchange Rates'!AR159</f>
        <v>6.3048710000000003</v>
      </c>
      <c r="L69" s="212">
        <f>'PPP Exchange Rates'!AS159</f>
        <v>6.5536969999999997</v>
      </c>
      <c r="M69" s="212">
        <f>'PPP Exchange Rates'!AT159</f>
        <v>6.7996270000000001</v>
      </c>
      <c r="N69" s="212">
        <f>'PPP Exchange Rates'!AU159</f>
        <v>7.1706859999999999</v>
      </c>
      <c r="O69" s="212">
        <f>'PPP Exchange Rates'!AV159</f>
        <v>7.126862</v>
      </c>
      <c r="P69" s="212">
        <f>'PPP Exchange Rates'!AW159</f>
        <v>7.1861540000000002</v>
      </c>
      <c r="Q69" s="212">
        <f>'PPP Exchange Rates'!AX159</f>
        <v>7.3475349999999997</v>
      </c>
      <c r="R69" s="212">
        <f>'PPP Exchange Rates'!AY159</f>
        <v>7.4695320000000001</v>
      </c>
      <c r="S69" s="212">
        <f>'PPP Exchange Rates'!AZ159</f>
        <v>7.4299239999999998</v>
      </c>
      <c r="T69" s="212">
        <f>'PPP Exchange Rates'!BA159</f>
        <v>7.6677770000000001</v>
      </c>
      <c r="U69" s="212">
        <f>'PPP Exchange Rates'!BB159</f>
        <v>7.6730130000000001</v>
      </c>
      <c r="V69" s="212">
        <f>'PPP Exchange Rates'!BC159</f>
        <v>7.858708</v>
      </c>
      <c r="W69" s="212">
        <f>'PPP Exchange Rates'!BD159</f>
        <v>8.0154689999999995</v>
      </c>
      <c r="X69" s="213">
        <f>'PPP Exchange Rates'!BE159</f>
        <v>7.9269930000000004</v>
      </c>
    </row>
    <row r="70" spans="1:24" s="134" customFormat="1">
      <c r="B70" s="135"/>
      <c r="C70" s="251" t="s">
        <v>125</v>
      </c>
      <c r="D70" s="202" t="s">
        <v>62</v>
      </c>
      <c r="E70" s="203">
        <f>'Standard Exchange Rates'!AL133</f>
        <v>8.5402358333333304</v>
      </c>
      <c r="F70" s="204">
        <f>'Standard Exchange Rates'!AM133</f>
        <v>8.7158758333333299</v>
      </c>
      <c r="G70" s="204">
        <f>'Standard Exchange Rates'!AN133</f>
        <v>9.5271066666666702</v>
      </c>
      <c r="H70" s="204">
        <f>'Standard Exchange Rates'!AO133</f>
        <v>9.6044158333333307</v>
      </c>
      <c r="I70" s="204">
        <f>'Standard Exchange Rates'!AP133</f>
        <v>9.8044191666666691</v>
      </c>
      <c r="J70" s="204">
        <f>'Standard Exchange Rates'!AQ133</f>
        <v>10.6256361666667</v>
      </c>
      <c r="K70" s="204">
        <f>'Standard Exchange Rates'!AR133</f>
        <v>11.302975</v>
      </c>
      <c r="L70" s="204">
        <f>'Standard Exchange Rates'!AS133</f>
        <v>11.020583333333301</v>
      </c>
      <c r="M70" s="204">
        <f>'Standard Exchange Rates'!AT133</f>
        <v>9.5743833333333299</v>
      </c>
      <c r="N70" s="204">
        <f>'Standard Exchange Rates'!AU133</f>
        <v>8.8680166666666693</v>
      </c>
      <c r="O70" s="204">
        <f>'Standard Exchange Rates'!AV133</f>
        <v>8.8650083333333303</v>
      </c>
      <c r="P70" s="204">
        <f>'Standard Exchange Rates'!AW133</f>
        <v>8.7955833333333295</v>
      </c>
      <c r="Q70" s="204">
        <f>'Standard Exchange Rates'!AX133</f>
        <v>8.1923333333333304</v>
      </c>
      <c r="R70" s="204">
        <f>'Standard Exchange Rates'!AY133</f>
        <v>7.7503250000000001</v>
      </c>
      <c r="S70" s="204">
        <f>'Standard Exchange Rates'!AZ133</f>
        <v>8.0571000000000002</v>
      </c>
      <c r="T70" s="204">
        <f>'Standard Exchange Rates'!BA133</f>
        <v>8.4171583333333295</v>
      </c>
      <c r="U70" s="204">
        <f>'Standard Exchange Rates'!BB133</f>
        <v>8.0898749999999993</v>
      </c>
      <c r="V70" s="204">
        <f>'Standard Exchange Rates'!BC133</f>
        <v>8.6284445833333301</v>
      </c>
      <c r="W70" s="204">
        <f>'Standard Exchange Rates'!BD133</f>
        <v>8.4055039167442995</v>
      </c>
      <c r="X70" s="205">
        <f>'Standard Exchange Rates'!BE133</f>
        <v>8.4063366882615203</v>
      </c>
    </row>
    <row r="71" spans="1:24" s="134" customFormat="1" ht="15.75" thickBot="1">
      <c r="B71" s="135"/>
      <c r="C71" s="252"/>
      <c r="D71" s="210" t="s">
        <v>63</v>
      </c>
      <c r="E71" s="211">
        <f>'PPP Exchange Rates'!AL165</f>
        <v>4.0759716341646</v>
      </c>
      <c r="F71" s="212">
        <f>'PPP Exchange Rates'!AM165</f>
        <v>4.0073999753374903</v>
      </c>
      <c r="G71" s="212">
        <f>'PPP Exchange Rates'!AN165</f>
        <v>3.95744531746436</v>
      </c>
      <c r="H71" s="212">
        <f>'PPP Exchange Rates'!AO165</f>
        <v>3.9256549009800699</v>
      </c>
      <c r="I71" s="212">
        <f>'PPP Exchange Rates'!AP165</f>
        <v>3.8979938540287198</v>
      </c>
      <c r="J71" s="212">
        <f>'PPP Exchange Rates'!AQ165</f>
        <v>3.7882314661674199</v>
      </c>
      <c r="K71" s="212">
        <f>'PPP Exchange Rates'!AR165</f>
        <v>3.7328282732855</v>
      </c>
      <c r="L71" s="212">
        <f>'PPP Exchange Rates'!AS165</f>
        <v>3.7171518328876298</v>
      </c>
      <c r="M71" s="212">
        <f>'PPP Exchange Rates'!AT165</f>
        <v>3.6710879824888401</v>
      </c>
      <c r="N71" s="212">
        <f>'PPP Exchange Rates'!AU165</f>
        <v>3.60920793344614</v>
      </c>
      <c r="O71" s="212">
        <f>'PPP Exchange Rates'!AV165</f>
        <v>3.5479452138098999</v>
      </c>
      <c r="P71" s="212">
        <f>'PPP Exchange Rates'!AW165</f>
        <v>3.4949658571384599</v>
      </c>
      <c r="Q71" s="212">
        <f>'PPP Exchange Rates'!AX165</f>
        <v>3.71763201788717</v>
      </c>
      <c r="R71" s="212">
        <f>'PPP Exchange Rates'!AY165</f>
        <v>3.8112963669614901</v>
      </c>
      <c r="S71" s="212">
        <f>'PPP Exchange Rates'!AZ165</f>
        <v>3.7881288343386701</v>
      </c>
      <c r="T71" s="212">
        <f>'PPP Exchange Rates'!BA165</f>
        <v>3.7789330659068199</v>
      </c>
      <c r="U71" s="212">
        <f>'PPP Exchange Rates'!BB165</f>
        <v>3.6769043405007</v>
      </c>
      <c r="V71" s="212">
        <f>'PPP Exchange Rates'!BC165</f>
        <v>3.6254011484158899</v>
      </c>
      <c r="W71" s="212">
        <f>'PPP Exchange Rates'!BD165</f>
        <v>3.6261611046694799</v>
      </c>
      <c r="X71" s="213">
        <f>'PPP Exchange Rates'!BE165</f>
        <v>3.5802727935029002</v>
      </c>
    </row>
    <row r="72" spans="1:24" s="134" customFormat="1">
      <c r="B72" s="135"/>
      <c r="C72" s="251" t="s">
        <v>49</v>
      </c>
      <c r="D72" s="202" t="s">
        <v>62</v>
      </c>
      <c r="E72" s="203">
        <f>'Standard Exchange Rates'!AL141</f>
        <v>7.5455916666666702</v>
      </c>
      <c r="F72" s="204">
        <f>'Standard Exchange Rates'!AM141</f>
        <v>8.4354999999999993</v>
      </c>
      <c r="G72" s="204">
        <f>'Standard Exchange Rates'!AN141</f>
        <v>9.4480833333333294</v>
      </c>
      <c r="H72" s="204">
        <f>'Standard Exchange Rates'!AO141</f>
        <v>10.5819166666667</v>
      </c>
      <c r="I72" s="204">
        <f>'Standard Exchange Rates'!AP141</f>
        <v>11.80925</v>
      </c>
      <c r="J72" s="204">
        <f>'Standard Exchange Rates'!AQ141</f>
        <v>12.6843916666667</v>
      </c>
      <c r="K72" s="204">
        <f>'Standard Exchange Rates'!AR141</f>
        <v>13.3719416666667</v>
      </c>
      <c r="L72" s="204">
        <f>'Standard Exchange Rates'!AS141</f>
        <v>14.251325250000001</v>
      </c>
      <c r="M72" s="204">
        <f>'Standard Exchange Rates'!AT141</f>
        <v>15.1046433333333</v>
      </c>
      <c r="N72" s="204">
        <f>'Standard Exchange Rates'!AU141</f>
        <v>15.937247316462701</v>
      </c>
      <c r="O72" s="204">
        <f>'Standard Exchange Rates'!AV141</f>
        <v>16.733329534050199</v>
      </c>
      <c r="P72" s="204">
        <f>'Standard Exchange Rates'!AW141</f>
        <v>17.569998431899599</v>
      </c>
      <c r="Q72" s="204">
        <f>'Standard Exchange Rates'!AX141</f>
        <v>18.448506159754199</v>
      </c>
      <c r="R72" s="204">
        <f>'Standard Exchange Rates'!AY141</f>
        <v>19.371896406501101</v>
      </c>
      <c r="S72" s="204">
        <f>'Standard Exchange Rates'!AZ141</f>
        <v>20.339481870199702</v>
      </c>
      <c r="T72" s="204">
        <f>'Standard Exchange Rates'!BA141</f>
        <v>21.356448683435801</v>
      </c>
      <c r="U72" s="204">
        <f>'Standard Exchange Rates'!BB141</f>
        <v>22.424270616359401</v>
      </c>
      <c r="V72" s="204">
        <f>'Standard Exchange Rates'!BC141</f>
        <v>23.546663531083901</v>
      </c>
      <c r="W72" s="204">
        <f>'Standard Exchange Rates'!BD141</f>
        <v>24.7227641666667</v>
      </c>
      <c r="X72" s="205">
        <f>'Standard Exchange Rates'!BE141</f>
        <v>25.958900366743499</v>
      </c>
    </row>
    <row r="73" spans="1:24" s="134" customFormat="1" ht="15.75" thickBot="1">
      <c r="B73" s="135"/>
      <c r="C73" s="252"/>
      <c r="D73" s="210" t="s">
        <v>63</v>
      </c>
      <c r="E73" s="211">
        <f>'PPP Exchange Rates'!AL173</f>
        <v>3.1278240431460702</v>
      </c>
      <c r="F73" s="212">
        <f>'PPP Exchange Rates'!AM173</f>
        <v>3.3668446993049299</v>
      </c>
      <c r="G73" s="212">
        <f>'PPP Exchange Rates'!AN173</f>
        <v>3.6338608816672</v>
      </c>
      <c r="H73" s="212">
        <f>'PPP Exchange Rates'!AO173</f>
        <v>4.0991503280903503</v>
      </c>
      <c r="I73" s="212">
        <f>'PPP Exchange Rates'!AP173</f>
        <v>4.4098623830695702</v>
      </c>
      <c r="J73" s="212">
        <f>'PPP Exchange Rates'!AQ173</f>
        <v>4.6811018695093702</v>
      </c>
      <c r="K73" s="212">
        <f>'PPP Exchange Rates'!AR173</f>
        <v>4.9082305863543496</v>
      </c>
      <c r="L73" s="212">
        <f>'PPP Exchange Rates'!AS173</f>
        <v>4.9910496712522896</v>
      </c>
      <c r="M73" s="212">
        <f>'PPP Exchange Rates'!AT173</f>
        <v>5.1543458243761604</v>
      </c>
      <c r="N73" s="212">
        <f>'PPP Exchange Rates'!AU173</f>
        <v>5.4704388233691201</v>
      </c>
      <c r="O73" s="212">
        <f>'PPP Exchange Rates'!AV173</f>
        <v>5.8228538031052297</v>
      </c>
      <c r="P73" s="212">
        <f>'PPP Exchange Rates'!AW173</f>
        <v>6.1142076288678702</v>
      </c>
      <c r="Q73" s="212">
        <f>'PPP Exchange Rates'!AX173</f>
        <v>6.5274016063623499</v>
      </c>
      <c r="R73" s="212">
        <f>'PPP Exchange Rates'!AY173</f>
        <v>7.4413820342350903</v>
      </c>
      <c r="S73" s="212">
        <f>'PPP Exchange Rates'!AZ173</f>
        <v>7.8702889754957797</v>
      </c>
      <c r="T73" s="212">
        <f>'PPP Exchange Rates'!BA173</f>
        <v>8.2519765137868504</v>
      </c>
      <c r="U73" s="212">
        <f>'PPP Exchange Rates'!BB173</f>
        <v>8.9186282691809105</v>
      </c>
      <c r="V73" s="212">
        <f>'PPP Exchange Rates'!BC173</f>
        <v>9.38293347926062</v>
      </c>
      <c r="W73" s="212">
        <f>'PPP Exchange Rates'!BD173</f>
        <v>9.6346509068953203</v>
      </c>
      <c r="X73" s="213">
        <f>'PPP Exchange Rates'!BE173</f>
        <v>10.361109129121701</v>
      </c>
    </row>
    <row r="74" spans="1:24" s="134" customFormat="1">
      <c r="B74" s="135"/>
      <c r="C74" s="251" t="s">
        <v>435</v>
      </c>
      <c r="D74" s="202" t="s">
        <v>62</v>
      </c>
      <c r="E74" s="203">
        <f>'Standard Exchange Rates'!AL147</f>
        <v>31.642683333333299</v>
      </c>
      <c r="F74" s="204">
        <f>'Standard Exchange Rates'!AM147</f>
        <v>36.078683333333302</v>
      </c>
      <c r="G74" s="204">
        <f>'Standard Exchange Rates'!AN147</f>
        <v>41.111525</v>
      </c>
      <c r="H74" s="204">
        <f>'Standard Exchange Rates'!AO147</f>
        <v>45.046666666666702</v>
      </c>
      <c r="I74" s="204">
        <f>'Standard Exchange Rates'!AP147</f>
        <v>49.5006915833333</v>
      </c>
      <c r="J74" s="204">
        <f>'Standard Exchange Rates'!AQ147</f>
        <v>53.648186500000001</v>
      </c>
      <c r="K74" s="204">
        <f>'Standard Exchange Rates'!AR147</f>
        <v>61.927161666666699</v>
      </c>
      <c r="L74" s="204">
        <f>'Standard Exchange Rates'!AS147</f>
        <v>59.723781666666703</v>
      </c>
      <c r="M74" s="204">
        <f>'Standard Exchange Rates'!AT147</f>
        <v>57.751996666666699</v>
      </c>
      <c r="N74" s="204">
        <f>'Standard Exchange Rates'!AU147</f>
        <v>58.257863333333297</v>
      </c>
      <c r="O74" s="204">
        <f>'Standard Exchange Rates'!AV147</f>
        <v>59.514474999999997</v>
      </c>
      <c r="P74" s="204">
        <f>'Standard Exchange Rates'!AW147</f>
        <v>60.271335000000001</v>
      </c>
      <c r="Q74" s="204">
        <f>'Standard Exchange Rates'!AX147</f>
        <v>60.738515833333302</v>
      </c>
      <c r="R74" s="204">
        <f>'Standard Exchange Rates'!AY147</f>
        <v>70.408033333333293</v>
      </c>
      <c r="S74" s="204">
        <f>'Standard Exchange Rates'!AZ147</f>
        <v>81.712891666666707</v>
      </c>
      <c r="T74" s="204">
        <f>'Standard Exchange Rates'!BA147</f>
        <v>85.193816325757595</v>
      </c>
      <c r="U74" s="204">
        <f>'Standard Exchange Rates'!BB147</f>
        <v>86.343383333333307</v>
      </c>
      <c r="V74" s="204">
        <f>'Standard Exchange Rates'!BC147</f>
        <v>93.395197222222194</v>
      </c>
      <c r="W74" s="204">
        <f>'Standard Exchange Rates'!BD147</f>
        <v>101.628899206349</v>
      </c>
      <c r="X74" s="205">
        <f>'Standard Exchange Rates'!BE147</f>
        <v>101.100088423521</v>
      </c>
    </row>
    <row r="75" spans="1:24" s="134" customFormat="1" ht="15.75" thickBot="1">
      <c r="B75" s="135"/>
      <c r="C75" s="252"/>
      <c r="D75" s="210" t="s">
        <v>63</v>
      </c>
      <c r="E75" s="211">
        <f>'PPP Exchange Rates'!AL179</f>
        <v>6.2051317814019997</v>
      </c>
      <c r="F75" s="212">
        <f>'PPP Exchange Rates'!AM179</f>
        <v>6.6041627961048697</v>
      </c>
      <c r="G75" s="212">
        <f>'PPP Exchange Rates'!AN179</f>
        <v>7.3620304705610504</v>
      </c>
      <c r="H75" s="212">
        <f>'PPP Exchange Rates'!AO179</f>
        <v>7.8311119721509703</v>
      </c>
      <c r="I75" s="212">
        <f>'PPP Exchange Rates'!AP179</f>
        <v>8.1652397166262691</v>
      </c>
      <c r="J75" s="212">
        <f>'PPP Exchange Rates'!AQ179</f>
        <v>9.9707748704706507</v>
      </c>
      <c r="K75" s="212">
        <f>'PPP Exchange Rates'!AR179</f>
        <v>10.517891861911799</v>
      </c>
      <c r="L75" s="212">
        <f>'PPP Exchange Rates'!AS179</f>
        <v>10.6140188937869</v>
      </c>
      <c r="M75" s="212">
        <f>'PPP Exchange Rates'!AT179</f>
        <v>10.8683894416043</v>
      </c>
      <c r="N75" s="212">
        <f>'PPP Exchange Rates'!AU179</f>
        <v>11.3972161466495</v>
      </c>
      <c r="O75" s="212">
        <f>'PPP Exchange Rates'!AV179</f>
        <v>11.817784198968999</v>
      </c>
      <c r="P75" s="212">
        <f>'PPP Exchange Rates'!AW179</f>
        <v>13.6499687920479</v>
      </c>
      <c r="Q75" s="212">
        <f>'PPP Exchange Rates'!AX179</f>
        <v>14.263316282765301</v>
      </c>
      <c r="R75" s="212">
        <f>'PPP Exchange Rates'!AY179</f>
        <v>15.8360049315782</v>
      </c>
      <c r="S75" s="212">
        <f>'PPP Exchange Rates'!AZ179</f>
        <v>18.964730637728699</v>
      </c>
      <c r="T75" s="212">
        <f>'PPP Exchange Rates'!BA179</f>
        <v>20.768789153800299</v>
      </c>
      <c r="U75" s="212">
        <f>'PPP Exchange Rates'!BB179</f>
        <v>24.3460900781247</v>
      </c>
      <c r="V75" s="212">
        <f>'PPP Exchange Rates'!BC179</f>
        <v>25.3442187772789</v>
      </c>
      <c r="W75" s="212">
        <f>'PPP Exchange Rates'!BD179</f>
        <v>26.711189484972</v>
      </c>
      <c r="X75" s="213">
        <f>'PPP Exchange Rates'!BE179</f>
        <v>28.1563863773208</v>
      </c>
    </row>
    <row r="76" spans="1:24" s="134" customFormat="1">
      <c r="B76" s="135"/>
      <c r="C76" s="251" t="s">
        <v>296</v>
      </c>
      <c r="D76" s="202" t="s">
        <v>62</v>
      </c>
      <c r="E76" s="203">
        <f>'Standard Exchange Rates'!AL74</f>
        <v>0.119913872960145</v>
      </c>
      <c r="F76" s="204">
        <f>'Standard Exchange Rates'!AM74</f>
        <v>0.16354716757520099</v>
      </c>
      <c r="G76" s="204">
        <f>'Standard Exchange Rates'!AN74</f>
        <v>0.204796277898216</v>
      </c>
      <c r="H76" s="204">
        <f>'Standard Exchange Rates'!AO74</f>
        <v>0.23116590058234099</v>
      </c>
      <c r="I76" s="204">
        <f>'Standard Exchange Rates'!AP74</f>
        <v>0.26664297240719098</v>
      </c>
      <c r="J76" s="204">
        <f>'Standard Exchange Rates'!AQ74</f>
        <v>0.54491917586876604</v>
      </c>
      <c r="K76" s="204">
        <f>'Standard Exchange Rates'!AR74</f>
        <v>0.71630515780899495</v>
      </c>
      <c r="L76" s="204">
        <f>'Standard Exchange Rates'!AS74</f>
        <v>0.79241708431316704</v>
      </c>
      <c r="M76" s="204">
        <f>'Standard Exchange Rates'!AT74</f>
        <v>0.86676432652534496</v>
      </c>
      <c r="N76" s="204">
        <f>'Standard Exchange Rates'!AU74</f>
        <v>0.89949485400706297</v>
      </c>
      <c r="O76" s="204">
        <f>'Standard Exchange Rates'!AV74</f>
        <v>0.90627897003822699</v>
      </c>
      <c r="P76" s="204">
        <f>'Standard Exchange Rates'!AW74</f>
        <v>0.91645177271303002</v>
      </c>
      <c r="Q76" s="204">
        <f>'Standard Exchange Rates'!AX74</f>
        <v>0.93524784557480201</v>
      </c>
      <c r="R76" s="204">
        <f>'Standard Exchange Rates'!AY74</f>
        <v>1.05785833333333</v>
      </c>
      <c r="S76" s="204">
        <f>'Standard Exchange Rates'!AZ74</f>
        <v>1.4088000000000001</v>
      </c>
      <c r="T76" s="204">
        <f>'Standard Exchange Rates'!BA74</f>
        <v>1.431025</v>
      </c>
      <c r="U76" s="204">
        <f>'Standard Exchange Rates'!BB74</f>
        <v>1.5118499999999999</v>
      </c>
      <c r="V76" s="204">
        <f>'Standard Exchange Rates'!BC74</f>
        <v>1.7958166666666699</v>
      </c>
      <c r="W76" s="204">
        <f>'Standard Exchange Rates'!BD74</f>
        <v>1.9540500000000001</v>
      </c>
      <c r="X76" s="205" t="s">
        <v>729</v>
      </c>
    </row>
    <row r="77" spans="1:24" s="134" customFormat="1" ht="15.75" thickBot="1">
      <c r="B77" s="135"/>
      <c r="C77" s="252"/>
      <c r="D77" s="210" t="s">
        <v>63</v>
      </c>
      <c r="E77" s="211">
        <f>'PPP Exchange Rates'!AL106</f>
        <v>3.07010015362983E-2</v>
      </c>
      <c r="F77" s="212">
        <f>'PPP Exchange Rates'!AM106</f>
        <v>4.21618996086391E-2</v>
      </c>
      <c r="G77" s="212">
        <f>'PPP Exchange Rates'!AN106</f>
        <v>4.9518324695253697E-2</v>
      </c>
      <c r="H77" s="212">
        <f>'PPP Exchange Rates'!AO106</f>
        <v>5.7338172996781102E-2</v>
      </c>
      <c r="I77" s="212">
        <f>'PPP Exchange Rates'!AP106</f>
        <v>6.4364007270697396E-2</v>
      </c>
      <c r="J77" s="212">
        <f>'PPP Exchange Rates'!AQ106</f>
        <v>8.0068426789465699E-2</v>
      </c>
      <c r="K77" s="212">
        <f>'PPP Exchange Rates'!AR106</f>
        <v>0.105541422561811</v>
      </c>
      <c r="L77" s="212">
        <f>'PPP Exchange Rates'!AS106</f>
        <v>0.12766466957451</v>
      </c>
      <c r="M77" s="212">
        <f>'PPP Exchange Rates'!AT106</f>
        <v>0.161097678080661</v>
      </c>
      <c r="N77" s="212">
        <f>'PPP Exchange Rates'!AU106</f>
        <v>0.179285584688581</v>
      </c>
      <c r="O77" s="212">
        <f>'PPP Exchange Rates'!AV106</f>
        <v>0.19968813272036301</v>
      </c>
      <c r="P77" s="212">
        <f>'PPP Exchange Rates'!AW106</f>
        <v>0.35017972570976102</v>
      </c>
      <c r="Q77" s="212">
        <f>'PPP Exchange Rates'!AX106</f>
        <v>0.40465007840324302</v>
      </c>
      <c r="R77" s="212">
        <f>'PPP Exchange Rates'!AY106</f>
        <v>0.47389771855498802</v>
      </c>
      <c r="S77" s="212">
        <f>'PPP Exchange Rates'!AZ106</f>
        <v>0.54400324522324595</v>
      </c>
      <c r="T77" s="212">
        <f>'PPP Exchange Rates'!BA106</f>
        <v>0.62663057570454606</v>
      </c>
      <c r="U77" s="212">
        <f>'PPP Exchange Rates'!BB106</f>
        <v>0.69939227708558005</v>
      </c>
      <c r="V77" s="212">
        <f>'PPP Exchange Rates'!BC106</f>
        <v>0.79152913802976199</v>
      </c>
      <c r="W77" s="212">
        <f>'PPP Exchange Rates'!BD106</f>
        <v>0.90142616908462203</v>
      </c>
      <c r="X77" s="213">
        <f>'PPP Exchange Rates'!BE106</f>
        <v>1.0366703002289399</v>
      </c>
    </row>
    <row r="78" spans="1:24" s="134" customFormat="1">
      <c r="B78" s="135"/>
      <c r="C78" s="234"/>
      <c r="D78" s="163"/>
      <c r="E78" s="235"/>
      <c r="F78" s="235"/>
      <c r="G78" s="235"/>
      <c r="H78" s="235"/>
      <c r="I78" s="235"/>
      <c r="J78" s="235"/>
      <c r="K78" s="235"/>
      <c r="L78" s="235"/>
      <c r="M78" s="235"/>
      <c r="N78" s="235"/>
      <c r="O78" s="235"/>
      <c r="P78" s="235"/>
      <c r="Q78" s="235"/>
      <c r="R78" s="235"/>
      <c r="S78" s="235"/>
      <c r="T78" s="235"/>
      <c r="U78" s="235"/>
      <c r="V78" s="235"/>
      <c r="W78" s="235"/>
      <c r="X78" s="235"/>
    </row>
    <row r="79" spans="1:24" s="134" customFormat="1">
      <c r="B79" s="135"/>
      <c r="C79" s="234"/>
      <c r="D79" s="163"/>
      <c r="E79" s="235"/>
      <c r="F79" s="235"/>
      <c r="G79" s="235"/>
      <c r="H79" s="235"/>
      <c r="I79" s="235"/>
      <c r="J79" s="235"/>
      <c r="K79" s="235"/>
      <c r="L79" s="235"/>
      <c r="M79" s="235"/>
      <c r="N79" s="235"/>
      <c r="O79" s="235"/>
      <c r="P79" s="235"/>
      <c r="Q79" s="235"/>
      <c r="R79" s="235"/>
      <c r="S79" s="235"/>
      <c r="T79" s="235"/>
      <c r="U79" s="235"/>
      <c r="V79" s="235"/>
      <c r="W79" s="235"/>
      <c r="X79" s="235"/>
    </row>
    <row r="80" spans="1:24" s="134" customFormat="1" ht="18.75">
      <c r="A80" s="165" t="s">
        <v>683</v>
      </c>
      <c r="B80" s="193"/>
      <c r="C80" s="192"/>
      <c r="D80" s="191"/>
      <c r="E80" s="194"/>
      <c r="F80" s="194"/>
      <c r="G80" s="194"/>
      <c r="H80" s="194"/>
      <c r="I80" s="195"/>
      <c r="J80" s="194"/>
      <c r="K80" s="194"/>
      <c r="L80" s="194"/>
      <c r="M80" s="194"/>
      <c r="N80" s="143"/>
      <c r="O80" s="143"/>
      <c r="P80" s="143"/>
      <c r="Q80" s="143"/>
      <c r="R80" s="143"/>
      <c r="S80" s="143"/>
      <c r="T80" s="143"/>
      <c r="U80" s="143"/>
    </row>
    <row r="81" spans="2:9" s="134" customFormat="1">
      <c r="B81" s="135"/>
      <c r="D81" s="137"/>
      <c r="I81" s="138"/>
    </row>
    <row r="82" spans="2:9" s="134" customFormat="1">
      <c r="B82" s="220" t="s">
        <v>684</v>
      </c>
      <c r="C82" s="221" t="s">
        <v>708</v>
      </c>
      <c r="D82" s="137"/>
      <c r="I82" s="138"/>
    </row>
    <row r="83" spans="2:9" s="134" customFormat="1">
      <c r="B83" s="220" t="s">
        <v>685</v>
      </c>
      <c r="C83" s="221" t="s">
        <v>709</v>
      </c>
      <c r="D83" s="137"/>
      <c r="I83" s="138"/>
    </row>
    <row r="84" spans="2:9" s="134" customFormat="1">
      <c r="B84" s="220" t="s">
        <v>686</v>
      </c>
      <c r="C84" s="221" t="s">
        <v>710</v>
      </c>
      <c r="D84" s="137"/>
      <c r="I84" s="138"/>
    </row>
    <row r="85" spans="2:9" s="134" customFormat="1">
      <c r="B85" s="220" t="s">
        <v>687</v>
      </c>
      <c r="C85" s="221" t="s">
        <v>711</v>
      </c>
      <c r="D85" s="137"/>
      <c r="I85" s="138"/>
    </row>
    <row r="86" spans="2:9" s="134" customFormat="1">
      <c r="B86" s="220" t="s">
        <v>688</v>
      </c>
      <c r="C86" s="221" t="s">
        <v>712</v>
      </c>
      <c r="D86" s="137"/>
      <c r="I86" s="138"/>
    </row>
    <row r="87" spans="2:9" s="134" customFormat="1">
      <c r="B87" s="220" t="s">
        <v>63</v>
      </c>
      <c r="C87" s="221" t="s">
        <v>713</v>
      </c>
      <c r="D87" s="137"/>
      <c r="I87" s="138"/>
    </row>
    <row r="88" spans="2:9" s="134" customFormat="1">
      <c r="B88" s="220" t="s">
        <v>689</v>
      </c>
      <c r="C88" s="221" t="s">
        <v>714</v>
      </c>
      <c r="D88" s="137"/>
      <c r="I88" s="138"/>
    </row>
    <row r="89" spans="2:9" s="134" customFormat="1">
      <c r="B89" s="220" t="s">
        <v>124</v>
      </c>
      <c r="C89" s="221" t="s">
        <v>715</v>
      </c>
      <c r="D89" s="137"/>
      <c r="I89" s="138"/>
    </row>
    <row r="90" spans="2:9" s="134" customFormat="1">
      <c r="B90" s="220" t="s">
        <v>690</v>
      </c>
      <c r="C90" s="134" t="s">
        <v>716</v>
      </c>
      <c r="D90" s="137"/>
      <c r="I90" s="138"/>
    </row>
    <row r="91" spans="2:9" s="134" customFormat="1">
      <c r="B91" s="135"/>
      <c r="D91" s="137"/>
      <c r="I91" s="138"/>
    </row>
    <row r="92" spans="2:9" s="134" customFormat="1">
      <c r="B92" s="135"/>
      <c r="D92" s="137"/>
      <c r="I92" s="138"/>
    </row>
    <row r="93" spans="2:9" s="134" customFormat="1">
      <c r="B93" s="135"/>
      <c r="D93" s="137"/>
      <c r="I93" s="138"/>
    </row>
    <row r="94" spans="2:9" s="134" customFormat="1">
      <c r="B94" s="135"/>
      <c r="D94" s="137"/>
      <c r="I94" s="138"/>
    </row>
    <row r="95" spans="2:9" s="134" customFormat="1">
      <c r="B95" s="135"/>
      <c r="D95" s="137"/>
      <c r="I95" s="138"/>
    </row>
    <row r="96" spans="2:9" s="134" customFormat="1">
      <c r="B96" s="135"/>
      <c r="D96" s="137"/>
      <c r="I96" s="138"/>
    </row>
    <row r="97" spans="2:9" s="134" customFormat="1">
      <c r="B97" s="135"/>
      <c r="D97" s="137"/>
      <c r="I97" s="138"/>
    </row>
    <row r="98" spans="2:9" s="134" customFormat="1">
      <c r="B98" s="135"/>
      <c r="D98" s="137"/>
      <c r="I98" s="138"/>
    </row>
    <row r="99" spans="2:9" s="134" customFormat="1">
      <c r="B99" s="135"/>
      <c r="D99" s="137"/>
      <c r="I99" s="138"/>
    </row>
    <row r="100" spans="2:9" s="134" customFormat="1">
      <c r="B100" s="135"/>
      <c r="D100" s="137"/>
      <c r="I100" s="138"/>
    </row>
    <row r="101" spans="2:9" s="134" customFormat="1">
      <c r="B101" s="135"/>
      <c r="D101" s="137"/>
      <c r="I101" s="138"/>
    </row>
    <row r="102" spans="2:9" s="134" customFormat="1">
      <c r="B102" s="135"/>
      <c r="D102" s="137"/>
      <c r="I102" s="138"/>
    </row>
    <row r="103" spans="2:9" s="134" customFormat="1">
      <c r="B103" s="135"/>
      <c r="D103" s="137"/>
      <c r="I103" s="138"/>
    </row>
    <row r="104" spans="2:9" s="134" customFormat="1">
      <c r="B104" s="135"/>
      <c r="D104" s="137"/>
      <c r="I104" s="138"/>
    </row>
    <row r="105" spans="2:9" s="134" customFormat="1">
      <c r="B105" s="135"/>
      <c r="D105" s="137"/>
      <c r="I105" s="138"/>
    </row>
    <row r="106" spans="2:9" s="134" customFormat="1">
      <c r="B106" s="135"/>
      <c r="D106" s="137"/>
      <c r="I106" s="138"/>
    </row>
    <row r="107" spans="2:9" s="134" customFormat="1">
      <c r="B107" s="135"/>
      <c r="D107" s="137"/>
      <c r="I107" s="138"/>
    </row>
    <row r="108" spans="2:9" s="134" customFormat="1">
      <c r="B108" s="135"/>
      <c r="D108" s="137"/>
      <c r="I108" s="138"/>
    </row>
    <row r="109" spans="2:9" s="134" customFormat="1">
      <c r="B109" s="135"/>
      <c r="D109" s="137"/>
      <c r="I109" s="138"/>
    </row>
    <row r="110" spans="2:9" s="134" customFormat="1">
      <c r="B110" s="135"/>
      <c r="D110" s="137"/>
      <c r="I110" s="138"/>
    </row>
    <row r="111" spans="2:9" s="134" customFormat="1">
      <c r="B111" s="135"/>
      <c r="D111" s="137"/>
      <c r="I111" s="138"/>
    </row>
    <row r="112" spans="2:9" s="134" customFormat="1">
      <c r="B112" s="135"/>
      <c r="D112" s="137"/>
      <c r="I112" s="138"/>
    </row>
    <row r="113" spans="2:9" s="134" customFormat="1">
      <c r="B113" s="135"/>
      <c r="D113" s="137"/>
      <c r="I113" s="138"/>
    </row>
    <row r="114" spans="2:9" s="134" customFormat="1">
      <c r="B114" s="135"/>
      <c r="D114" s="137"/>
      <c r="I114" s="138"/>
    </row>
    <row r="115" spans="2:9" s="134" customFormat="1">
      <c r="B115" s="135"/>
      <c r="D115" s="137"/>
      <c r="I115" s="138"/>
    </row>
    <row r="116" spans="2:9" s="134" customFormat="1">
      <c r="B116" s="135"/>
      <c r="D116" s="137"/>
      <c r="I116" s="138"/>
    </row>
    <row r="117" spans="2:9" s="134" customFormat="1">
      <c r="B117" s="135"/>
      <c r="D117" s="137"/>
      <c r="I117" s="138"/>
    </row>
    <row r="118" spans="2:9" s="134" customFormat="1">
      <c r="B118" s="135"/>
      <c r="D118" s="137"/>
      <c r="I118" s="138"/>
    </row>
    <row r="119" spans="2:9" s="134" customFormat="1">
      <c r="B119" s="135"/>
      <c r="D119" s="137"/>
      <c r="I119" s="138"/>
    </row>
    <row r="120" spans="2:9" s="134" customFormat="1">
      <c r="B120" s="135"/>
      <c r="D120" s="137"/>
      <c r="I120" s="138"/>
    </row>
    <row r="121" spans="2:9" s="134" customFormat="1">
      <c r="B121" s="135"/>
      <c r="D121" s="137"/>
      <c r="I121" s="138"/>
    </row>
    <row r="122" spans="2:9" s="134" customFormat="1">
      <c r="B122" s="135"/>
      <c r="D122" s="137"/>
      <c r="I122" s="138"/>
    </row>
    <row r="123" spans="2:9" s="134" customFormat="1">
      <c r="B123" s="135"/>
      <c r="D123" s="137"/>
      <c r="I123" s="138"/>
    </row>
    <row r="124" spans="2:9" s="134" customFormat="1">
      <c r="B124" s="135"/>
      <c r="D124" s="137"/>
      <c r="I124" s="138"/>
    </row>
    <row r="125" spans="2:9" s="134" customFormat="1">
      <c r="B125" s="135"/>
      <c r="D125" s="137"/>
      <c r="I125" s="138"/>
    </row>
    <row r="126" spans="2:9" s="134" customFormat="1">
      <c r="B126" s="135"/>
      <c r="D126" s="137"/>
      <c r="I126" s="138"/>
    </row>
    <row r="127" spans="2:9" s="134" customFormat="1">
      <c r="B127" s="135"/>
      <c r="D127" s="137"/>
      <c r="I127" s="138"/>
    </row>
    <row r="128" spans="2:9" s="134" customFormat="1">
      <c r="B128" s="135"/>
      <c r="D128" s="137"/>
      <c r="I128" s="138"/>
    </row>
    <row r="129" spans="2:9" s="134" customFormat="1">
      <c r="B129" s="135"/>
      <c r="D129" s="137"/>
      <c r="I129" s="138"/>
    </row>
    <row r="130" spans="2:9" s="134" customFormat="1">
      <c r="B130" s="135"/>
      <c r="D130" s="137"/>
      <c r="I130" s="138"/>
    </row>
    <row r="131" spans="2:9" s="134" customFormat="1">
      <c r="B131" s="135"/>
      <c r="D131" s="137"/>
      <c r="I131" s="138"/>
    </row>
    <row r="132" spans="2:9" s="134" customFormat="1">
      <c r="B132" s="135"/>
      <c r="D132" s="137"/>
      <c r="I132" s="138"/>
    </row>
    <row r="133" spans="2:9" s="134" customFormat="1">
      <c r="B133" s="135"/>
      <c r="D133" s="137"/>
      <c r="I133" s="138"/>
    </row>
    <row r="134" spans="2:9" s="134" customFormat="1">
      <c r="B134" s="135"/>
      <c r="D134" s="137"/>
      <c r="I134" s="138"/>
    </row>
    <row r="135" spans="2:9" s="134" customFormat="1">
      <c r="B135" s="135"/>
      <c r="D135" s="137"/>
      <c r="I135" s="138"/>
    </row>
    <row r="136" spans="2:9" s="134" customFormat="1">
      <c r="B136" s="135"/>
      <c r="D136" s="137"/>
      <c r="I136" s="138"/>
    </row>
    <row r="137" spans="2:9" s="134" customFormat="1">
      <c r="B137" s="135"/>
      <c r="D137" s="137"/>
      <c r="I137" s="138"/>
    </row>
    <row r="138" spans="2:9" s="134" customFormat="1">
      <c r="B138" s="135"/>
      <c r="D138" s="137"/>
      <c r="I138" s="138"/>
    </row>
    <row r="139" spans="2:9" s="134" customFormat="1">
      <c r="B139" s="135"/>
      <c r="D139" s="137"/>
      <c r="I139" s="138"/>
    </row>
    <row r="140" spans="2:9" s="134" customFormat="1">
      <c r="B140" s="135"/>
      <c r="D140" s="137"/>
      <c r="I140" s="138"/>
    </row>
    <row r="141" spans="2:9" s="134" customFormat="1">
      <c r="B141" s="135"/>
      <c r="D141" s="137"/>
      <c r="I141" s="138"/>
    </row>
    <row r="142" spans="2:9" s="134" customFormat="1">
      <c r="B142" s="135"/>
      <c r="D142" s="137"/>
      <c r="I142" s="138"/>
    </row>
    <row r="143" spans="2:9" s="134" customFormat="1">
      <c r="B143" s="135"/>
      <c r="D143" s="137"/>
      <c r="I143" s="138"/>
    </row>
    <row r="144" spans="2:9" s="134" customFormat="1">
      <c r="B144" s="135"/>
      <c r="D144" s="137"/>
      <c r="I144" s="138"/>
    </row>
    <row r="145" spans="2:9" s="134" customFormat="1">
      <c r="B145" s="135"/>
      <c r="D145" s="137"/>
      <c r="I145" s="138"/>
    </row>
    <row r="146" spans="2:9" s="134" customFormat="1">
      <c r="B146" s="135"/>
      <c r="D146" s="137"/>
      <c r="I146" s="138"/>
    </row>
    <row r="147" spans="2:9" s="134" customFormat="1">
      <c r="B147" s="135"/>
      <c r="D147" s="137"/>
      <c r="I147" s="138"/>
    </row>
    <row r="148" spans="2:9" s="134" customFormat="1">
      <c r="B148" s="135"/>
      <c r="D148" s="137"/>
      <c r="I148" s="138"/>
    </row>
    <row r="149" spans="2:9" s="134" customFormat="1">
      <c r="B149" s="135"/>
      <c r="D149" s="137"/>
      <c r="I149" s="138"/>
    </row>
    <row r="150" spans="2:9" s="134" customFormat="1">
      <c r="B150" s="135"/>
      <c r="D150" s="137"/>
      <c r="I150" s="138"/>
    </row>
    <row r="151" spans="2:9" s="134" customFormat="1">
      <c r="B151" s="135"/>
      <c r="D151" s="137"/>
      <c r="I151" s="138"/>
    </row>
    <row r="152" spans="2:9" s="134" customFormat="1">
      <c r="B152" s="135"/>
      <c r="D152" s="137"/>
      <c r="I152" s="138"/>
    </row>
    <row r="153" spans="2:9" s="134" customFormat="1">
      <c r="B153" s="135"/>
      <c r="D153" s="137"/>
      <c r="I153" s="138"/>
    </row>
    <row r="154" spans="2:9" s="134" customFormat="1">
      <c r="B154" s="135"/>
      <c r="D154" s="137"/>
      <c r="I154" s="138"/>
    </row>
    <row r="155" spans="2:9" s="134" customFormat="1">
      <c r="B155" s="135"/>
      <c r="D155" s="137"/>
      <c r="I155" s="138"/>
    </row>
    <row r="156" spans="2:9" s="134" customFormat="1">
      <c r="B156" s="135"/>
      <c r="D156" s="137"/>
      <c r="I156" s="138"/>
    </row>
    <row r="157" spans="2:9" s="134" customFormat="1">
      <c r="B157" s="135"/>
      <c r="D157" s="137"/>
      <c r="I157" s="138"/>
    </row>
    <row r="158" spans="2:9" s="134" customFormat="1">
      <c r="B158" s="135"/>
      <c r="D158" s="137"/>
      <c r="I158" s="138"/>
    </row>
    <row r="159" spans="2:9" s="134" customFormat="1">
      <c r="B159" s="135"/>
      <c r="D159" s="137"/>
      <c r="I159" s="138"/>
    </row>
    <row r="160" spans="2:9" s="134" customFormat="1">
      <c r="B160" s="135"/>
      <c r="D160" s="137"/>
      <c r="I160" s="138"/>
    </row>
    <row r="161" spans="2:9" s="134" customFormat="1">
      <c r="B161" s="135"/>
      <c r="D161" s="137"/>
      <c r="I161" s="138"/>
    </row>
    <row r="162" spans="2:9" s="134" customFormat="1">
      <c r="B162" s="135"/>
      <c r="D162" s="137"/>
      <c r="I162" s="138"/>
    </row>
    <row r="163" spans="2:9" s="134" customFormat="1">
      <c r="B163" s="135"/>
      <c r="D163" s="137"/>
      <c r="I163" s="138"/>
    </row>
    <row r="164" spans="2:9" s="134" customFormat="1">
      <c r="B164" s="135"/>
      <c r="D164" s="137"/>
      <c r="I164" s="138"/>
    </row>
    <row r="165" spans="2:9" s="134" customFormat="1">
      <c r="B165" s="135"/>
      <c r="D165" s="137"/>
      <c r="I165" s="138"/>
    </row>
    <row r="166" spans="2:9" s="134" customFormat="1">
      <c r="B166" s="135"/>
      <c r="D166" s="137"/>
      <c r="I166" s="138"/>
    </row>
    <row r="167" spans="2:9" s="134" customFormat="1">
      <c r="B167" s="135"/>
      <c r="D167" s="137"/>
      <c r="I167" s="138"/>
    </row>
    <row r="168" spans="2:9" s="134" customFormat="1">
      <c r="B168" s="135"/>
      <c r="D168" s="137"/>
      <c r="I168" s="138"/>
    </row>
    <row r="169" spans="2:9" s="134" customFormat="1">
      <c r="B169" s="135"/>
      <c r="D169" s="137"/>
      <c r="I169" s="138"/>
    </row>
    <row r="170" spans="2:9" s="134" customFormat="1">
      <c r="B170" s="135"/>
      <c r="D170" s="137"/>
      <c r="I170" s="138"/>
    </row>
    <row r="171" spans="2:9" s="134" customFormat="1">
      <c r="B171" s="135"/>
      <c r="D171" s="137"/>
      <c r="I171" s="138"/>
    </row>
    <row r="172" spans="2:9" s="134" customFormat="1">
      <c r="B172" s="135"/>
      <c r="D172" s="137"/>
      <c r="I172" s="138"/>
    </row>
    <row r="173" spans="2:9" s="134" customFormat="1">
      <c r="B173" s="135"/>
      <c r="D173" s="137"/>
      <c r="I173" s="138"/>
    </row>
    <row r="174" spans="2:9" s="134" customFormat="1">
      <c r="B174" s="135"/>
      <c r="D174" s="137"/>
      <c r="I174" s="138"/>
    </row>
    <row r="175" spans="2:9" s="134" customFormat="1">
      <c r="B175" s="135"/>
      <c r="D175" s="137"/>
      <c r="I175" s="138"/>
    </row>
    <row r="176" spans="2:9" s="134" customFormat="1">
      <c r="B176" s="135"/>
      <c r="D176" s="137"/>
      <c r="I176" s="138"/>
    </row>
    <row r="177" spans="2:9" s="134" customFormat="1">
      <c r="B177" s="135"/>
      <c r="D177" s="137"/>
      <c r="I177" s="138"/>
    </row>
    <row r="178" spans="2:9" s="134" customFormat="1">
      <c r="B178" s="135"/>
      <c r="D178" s="137"/>
      <c r="I178" s="138"/>
    </row>
    <row r="179" spans="2:9" s="134" customFormat="1">
      <c r="B179" s="135"/>
      <c r="D179" s="137"/>
      <c r="I179" s="138"/>
    </row>
    <row r="180" spans="2:9" s="134" customFormat="1">
      <c r="B180" s="135"/>
      <c r="D180" s="137"/>
      <c r="I180" s="138"/>
    </row>
    <row r="181" spans="2:9" s="134" customFormat="1">
      <c r="B181" s="135"/>
      <c r="D181" s="137"/>
      <c r="I181" s="138"/>
    </row>
    <row r="182" spans="2:9" s="134" customFormat="1">
      <c r="B182" s="135"/>
      <c r="D182" s="137"/>
      <c r="I182" s="138"/>
    </row>
    <row r="183" spans="2:9" s="134" customFormat="1">
      <c r="B183" s="135"/>
      <c r="D183" s="137"/>
      <c r="I183" s="138"/>
    </row>
    <row r="184" spans="2:9" s="134" customFormat="1">
      <c r="B184" s="135"/>
      <c r="D184" s="137"/>
      <c r="I184" s="138"/>
    </row>
    <row r="185" spans="2:9" s="134" customFormat="1">
      <c r="B185" s="135"/>
      <c r="D185" s="137"/>
      <c r="I185" s="138"/>
    </row>
    <row r="186" spans="2:9" s="134" customFormat="1">
      <c r="B186" s="135"/>
      <c r="D186" s="137"/>
      <c r="I186" s="138"/>
    </row>
    <row r="187" spans="2:9" s="134" customFormat="1">
      <c r="B187" s="135"/>
      <c r="D187" s="137"/>
      <c r="I187" s="138"/>
    </row>
    <row r="188" spans="2:9" s="134" customFormat="1">
      <c r="B188" s="135"/>
      <c r="D188" s="137"/>
      <c r="I188" s="138"/>
    </row>
    <row r="189" spans="2:9" s="134" customFormat="1">
      <c r="B189" s="135"/>
      <c r="D189" s="137"/>
      <c r="I189" s="138"/>
    </row>
    <row r="190" spans="2:9" s="134" customFormat="1">
      <c r="B190" s="135"/>
      <c r="D190" s="137"/>
      <c r="I190" s="138"/>
    </row>
    <row r="191" spans="2:9" s="134" customFormat="1">
      <c r="B191" s="135"/>
      <c r="D191" s="137"/>
      <c r="I191" s="138"/>
    </row>
    <row r="192" spans="2:9" s="134" customFormat="1">
      <c r="B192" s="135"/>
      <c r="D192" s="137"/>
      <c r="I192" s="138"/>
    </row>
    <row r="193" spans="1:22" s="134" customFormat="1">
      <c r="B193" s="135"/>
      <c r="D193" s="137"/>
      <c r="I193" s="138"/>
    </row>
    <row r="194" spans="1:22" s="134" customFormat="1">
      <c r="B194" s="135"/>
      <c r="D194" s="137"/>
      <c r="I194" s="138"/>
    </row>
    <row r="195" spans="1:22" s="134" customFormat="1">
      <c r="B195" s="135"/>
      <c r="D195" s="137"/>
      <c r="I195" s="138"/>
    </row>
    <row r="196" spans="1:22" s="134" customFormat="1">
      <c r="B196" s="135"/>
      <c r="D196" s="137"/>
      <c r="I196" s="138"/>
    </row>
    <row r="197" spans="1:22" s="134" customFormat="1">
      <c r="B197" s="135"/>
      <c r="D197" s="137"/>
      <c r="I197" s="138"/>
    </row>
    <row r="198" spans="1:22" s="134" customFormat="1">
      <c r="B198" s="135"/>
      <c r="D198" s="137"/>
      <c r="I198" s="138"/>
    </row>
    <row r="199" spans="1:22" s="134" customFormat="1">
      <c r="B199" s="135"/>
      <c r="D199" s="137"/>
      <c r="I199" s="138"/>
    </row>
    <row r="200" spans="1:22" s="134" customFormat="1">
      <c r="B200" s="135"/>
      <c r="D200" s="137"/>
      <c r="I200" s="138"/>
    </row>
    <row r="201" spans="1:22" s="134" customFormat="1">
      <c r="B201" s="135"/>
      <c r="D201" s="137"/>
      <c r="I201" s="138"/>
    </row>
    <row r="202" spans="1:22" s="134" customFormat="1">
      <c r="A202" s="222"/>
      <c r="B202" s="223"/>
      <c r="C202" s="222"/>
      <c r="D202" s="224"/>
      <c r="E202" s="222"/>
      <c r="F202" s="222"/>
      <c r="G202" s="222"/>
      <c r="H202" s="222"/>
      <c r="I202" s="225"/>
      <c r="J202" s="222"/>
      <c r="K202" s="222"/>
      <c r="L202" s="222"/>
      <c r="M202" s="222"/>
      <c r="N202" s="222"/>
      <c r="O202" s="222"/>
      <c r="P202" s="222"/>
      <c r="Q202" s="222"/>
      <c r="R202" s="222"/>
      <c r="S202" s="222"/>
      <c r="T202" s="222"/>
      <c r="U202" s="222"/>
      <c r="V202" s="222"/>
    </row>
    <row r="203" spans="1:22" s="134" customFormat="1">
      <c r="A203" s="222"/>
      <c r="B203" s="223"/>
      <c r="C203" s="222"/>
      <c r="D203" s="224"/>
      <c r="E203" s="222"/>
      <c r="F203" s="222"/>
      <c r="G203" s="222"/>
      <c r="H203" s="222"/>
      <c r="I203" s="225"/>
      <c r="J203" s="222"/>
      <c r="K203" s="222"/>
      <c r="L203" s="222"/>
      <c r="M203" s="222"/>
      <c r="N203" s="222"/>
      <c r="O203" s="222"/>
      <c r="P203" s="222"/>
      <c r="Q203" s="222"/>
      <c r="R203" s="222"/>
      <c r="S203" s="222"/>
      <c r="T203" s="222"/>
      <c r="U203" s="222"/>
      <c r="V203" s="222"/>
    </row>
  </sheetData>
  <mergeCells count="12">
    <mergeCell ref="C76:C77"/>
    <mergeCell ref="B28:B29"/>
    <mergeCell ref="C56:C57"/>
    <mergeCell ref="C58:C59"/>
    <mergeCell ref="C60:C61"/>
    <mergeCell ref="C62:C63"/>
    <mergeCell ref="C64:C65"/>
    <mergeCell ref="C74:C75"/>
    <mergeCell ref="C66:C67"/>
    <mergeCell ref="C68:C69"/>
    <mergeCell ref="C70:C71"/>
    <mergeCell ref="C72:C73"/>
  </mergeCells>
  <phoneticPr fontId="55" type="noConversion"/>
  <pageMargins left="0.7" right="0.7" top="0.75" bottom="0.75" header="0.3" footer="0.3"/>
  <pageSetup scale="46"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R69"/>
  <sheetViews>
    <sheetView workbookViewId="0"/>
  </sheetViews>
  <sheetFormatPr defaultColWidth="8.85546875" defaultRowHeight="12.75"/>
  <cols>
    <col min="1" max="1" width="63.7109375" style="51" customWidth="1"/>
    <col min="2" max="2" width="11.7109375" style="36" customWidth="1"/>
    <col min="3" max="3" width="9.42578125" style="36" customWidth="1"/>
    <col min="4" max="4" width="9.85546875" style="36" customWidth="1"/>
    <col min="5" max="5" width="7.42578125" style="36" customWidth="1"/>
    <col min="6" max="6" width="18.28515625" style="36" customWidth="1"/>
    <col min="7" max="7" width="17.28515625" style="36" customWidth="1"/>
    <col min="8" max="8" width="17.7109375" style="36" customWidth="1"/>
    <col min="9" max="9" width="15.42578125" style="51" customWidth="1"/>
    <col min="10" max="10" width="11.85546875" style="51" customWidth="1"/>
    <col min="11" max="11" width="8.28515625" style="51" customWidth="1"/>
    <col min="12" max="16384" width="8.85546875" style="51"/>
  </cols>
  <sheetData>
    <row r="1" spans="1:13">
      <c r="A1" s="48" t="s">
        <v>53</v>
      </c>
      <c r="B1" s="27" t="s">
        <v>59</v>
      </c>
      <c r="C1" s="49"/>
      <c r="D1" s="49"/>
      <c r="E1" s="49"/>
      <c r="F1" s="28"/>
      <c r="G1" s="28"/>
      <c r="H1" s="28"/>
      <c r="I1" s="50"/>
    </row>
    <row r="2" spans="1:13">
      <c r="A2" s="29" t="s">
        <v>52</v>
      </c>
      <c r="B2" s="30" t="s">
        <v>60</v>
      </c>
      <c r="C2" s="52"/>
      <c r="D2" s="52"/>
      <c r="E2" s="52"/>
      <c r="F2" s="52"/>
      <c r="G2" s="52"/>
      <c r="H2" s="52"/>
      <c r="I2" s="25"/>
    </row>
    <row r="3" spans="1:13">
      <c r="A3" s="29" t="s">
        <v>51</v>
      </c>
      <c r="B3" s="32" t="s">
        <v>679</v>
      </c>
      <c r="C3" s="31"/>
      <c r="E3" s="52"/>
      <c r="F3" s="52"/>
      <c r="G3" s="52"/>
      <c r="H3" s="52"/>
      <c r="I3" s="25"/>
    </row>
    <row r="4" spans="1:13">
      <c r="A4" s="29" t="s">
        <v>86</v>
      </c>
      <c r="B4" s="30" t="s">
        <v>54</v>
      </c>
      <c r="C4" s="52"/>
      <c r="D4" s="52"/>
      <c r="E4" s="52"/>
      <c r="F4" s="52"/>
      <c r="G4" s="52"/>
      <c r="H4" s="52"/>
      <c r="I4" s="25"/>
    </row>
    <row r="5" spans="1:13">
      <c r="A5" s="29" t="s">
        <v>85</v>
      </c>
      <c r="B5" s="86">
        <v>2001</v>
      </c>
      <c r="C5" s="32"/>
      <c r="D5" s="52"/>
      <c r="E5" s="52"/>
      <c r="F5" s="52"/>
      <c r="G5" s="80"/>
      <c r="H5" s="51" t="s">
        <v>88</v>
      </c>
      <c r="I5" s="25"/>
    </row>
    <row r="6" spans="1:13">
      <c r="A6" s="29" t="s">
        <v>44</v>
      </c>
      <c r="B6" s="30">
        <f>Assumptions!D5</f>
        <v>2013</v>
      </c>
      <c r="C6" s="32"/>
      <c r="D6" s="52"/>
      <c r="E6" s="52"/>
      <c r="F6" s="52"/>
      <c r="G6" s="47"/>
      <c r="H6" s="44" t="s">
        <v>87</v>
      </c>
      <c r="I6" s="25"/>
    </row>
    <row r="7" spans="1:13">
      <c r="A7" s="29" t="s">
        <v>677</v>
      </c>
      <c r="B7" s="30" t="s">
        <v>678</v>
      </c>
      <c r="C7" s="32"/>
      <c r="D7" s="52"/>
      <c r="E7" s="52"/>
      <c r="F7" s="52"/>
      <c r="G7" s="22"/>
      <c r="H7" s="51" t="s">
        <v>89</v>
      </c>
      <c r="I7" s="25"/>
    </row>
    <row r="8" spans="1:13" ht="13.5" thickBot="1">
      <c r="A8" s="33" t="s">
        <v>38</v>
      </c>
      <c r="B8" s="34" t="str">
        <f>Assumptions!D4</f>
        <v>Additional years of schooling induced, per US$100 spent</v>
      </c>
      <c r="C8" s="35"/>
      <c r="D8" s="53"/>
      <c r="E8" s="53"/>
      <c r="F8" s="53"/>
      <c r="G8" s="53"/>
      <c r="H8" s="53"/>
      <c r="I8" s="26"/>
      <c r="M8" s="51" t="s">
        <v>69</v>
      </c>
    </row>
    <row r="9" spans="1:13" ht="11.25" customHeight="1">
      <c r="A9" s="4"/>
    </row>
    <row r="10" spans="1:13">
      <c r="A10" s="38" t="s">
        <v>84</v>
      </c>
      <c r="B10" s="39" t="s">
        <v>75</v>
      </c>
      <c r="C10" s="39" t="s">
        <v>74</v>
      </c>
      <c r="F10" s="128" t="s">
        <v>706</v>
      </c>
      <c r="G10" s="129"/>
      <c r="H10" s="129"/>
      <c r="I10" s="130"/>
      <c r="J10" s="129" t="s">
        <v>75</v>
      </c>
      <c r="K10" s="39" t="s">
        <v>74</v>
      </c>
    </row>
    <row r="11" spans="1:13" ht="12.75" customHeight="1">
      <c r="A11" s="51" t="s">
        <v>14</v>
      </c>
      <c r="B11" s="87">
        <v>2</v>
      </c>
      <c r="C11" s="42" t="s">
        <v>55</v>
      </c>
      <c r="F11" s="96" t="s">
        <v>90</v>
      </c>
      <c r="G11" s="97"/>
      <c r="H11" s="97"/>
      <c r="I11" s="98"/>
      <c r="J11" s="88">
        <v>1</v>
      </c>
      <c r="K11" s="99" t="s">
        <v>91</v>
      </c>
    </row>
    <row r="12" spans="1:13" ht="12.75" customHeight="1">
      <c r="A12" s="51" t="s">
        <v>3</v>
      </c>
      <c r="B12" s="87">
        <v>34</v>
      </c>
      <c r="C12" s="42" t="s">
        <v>83</v>
      </c>
      <c r="D12" s="54"/>
      <c r="F12" s="96" t="s">
        <v>92</v>
      </c>
      <c r="G12" s="97"/>
      <c r="H12" s="97"/>
      <c r="I12" s="98"/>
      <c r="J12" s="88">
        <v>1</v>
      </c>
      <c r="K12" s="99" t="s">
        <v>93</v>
      </c>
    </row>
    <row r="13" spans="1:13" ht="12.75" customHeight="1">
      <c r="A13" s="51" t="s">
        <v>696</v>
      </c>
      <c r="B13" s="89">
        <v>0.15</v>
      </c>
      <c r="D13" s="54"/>
      <c r="F13" s="96" t="s">
        <v>94</v>
      </c>
      <c r="G13" s="97"/>
      <c r="H13" s="97"/>
      <c r="I13" s="98"/>
      <c r="J13" s="88">
        <v>2</v>
      </c>
      <c r="K13" s="99" t="s">
        <v>37</v>
      </c>
    </row>
    <row r="14" spans="1:13" ht="12.75" customHeight="1">
      <c r="A14" s="51" t="s">
        <v>4</v>
      </c>
      <c r="B14" s="87">
        <f>614</f>
        <v>614</v>
      </c>
      <c r="C14" s="99" t="s">
        <v>66</v>
      </c>
      <c r="D14" s="54"/>
      <c r="F14" s="96" t="s">
        <v>95</v>
      </c>
      <c r="G14" s="97"/>
      <c r="H14" s="97"/>
      <c r="I14" s="98"/>
      <c r="J14" s="100">
        <f>J12*J13*B27</f>
        <v>31.587836814337869</v>
      </c>
      <c r="K14" s="99" t="str">
        <f>C27</f>
        <v>2001 USD</v>
      </c>
    </row>
    <row r="15" spans="1:13" ht="12.75" customHeight="1">
      <c r="A15" s="51" t="s">
        <v>5</v>
      </c>
      <c r="B15" s="3">
        <f>B13*B14</f>
        <v>92.1</v>
      </c>
      <c r="C15" s="99" t="s">
        <v>66</v>
      </c>
      <c r="D15" s="54"/>
      <c r="F15" s="99" t="s">
        <v>96</v>
      </c>
      <c r="G15" s="97"/>
      <c r="H15" s="97"/>
      <c r="I15" s="98"/>
      <c r="J15" s="88">
        <f>AVERAGE(540,708)</f>
        <v>624</v>
      </c>
      <c r="K15" s="99" t="s">
        <v>97</v>
      </c>
    </row>
    <row r="16" spans="1:13" ht="12.75" customHeight="1">
      <c r="A16" s="51" t="s">
        <v>6</v>
      </c>
      <c r="B16" s="87">
        <v>463</v>
      </c>
      <c r="C16" s="99" t="s">
        <v>66</v>
      </c>
      <c r="D16" s="54"/>
    </row>
    <row r="17" spans="1:11" ht="12.75" customHeight="1">
      <c r="A17" s="51" t="s">
        <v>7</v>
      </c>
      <c r="B17" s="3">
        <f>B13*B16</f>
        <v>69.45</v>
      </c>
      <c r="C17" s="99" t="s">
        <v>66</v>
      </c>
      <c r="F17" s="247" t="s">
        <v>731</v>
      </c>
      <c r="G17" s="40"/>
      <c r="H17" s="40"/>
      <c r="I17" s="40"/>
      <c r="J17" s="129" t="s">
        <v>75</v>
      </c>
      <c r="K17" s="39" t="s">
        <v>74</v>
      </c>
    </row>
    <row r="18" spans="1:11" ht="12.75" customHeight="1">
      <c r="A18" s="98" t="s">
        <v>98</v>
      </c>
      <c r="B18" s="81">
        <f>B14+B16</f>
        <v>1077</v>
      </c>
      <c r="C18" s="99" t="s">
        <v>66</v>
      </c>
      <c r="F18" s="101" t="s">
        <v>697</v>
      </c>
      <c r="G18" s="102"/>
      <c r="H18" s="103"/>
      <c r="I18" s="104"/>
      <c r="J18" s="88">
        <v>5</v>
      </c>
      <c r="K18" s="99" t="s">
        <v>99</v>
      </c>
    </row>
    <row r="19" spans="1:11" ht="12.75" customHeight="1">
      <c r="A19" s="51" t="s">
        <v>8</v>
      </c>
      <c r="B19" s="82">
        <f>500+1000</f>
        <v>1500</v>
      </c>
      <c r="C19" s="36" t="s">
        <v>68</v>
      </c>
      <c r="F19" s="96" t="s">
        <v>100</v>
      </c>
      <c r="G19" s="97"/>
      <c r="H19" s="97"/>
      <c r="I19" s="98"/>
      <c r="J19" s="88">
        <v>2</v>
      </c>
      <c r="K19" s="99" t="s">
        <v>101</v>
      </c>
    </row>
    <row r="20" spans="1:11" ht="12.75" customHeight="1">
      <c r="F20" s="105" t="s">
        <v>102</v>
      </c>
      <c r="G20" s="97"/>
      <c r="H20" s="97"/>
      <c r="I20" s="104"/>
      <c r="J20" s="248">
        <f>62/2</f>
        <v>31</v>
      </c>
      <c r="K20" s="106" t="s">
        <v>71</v>
      </c>
    </row>
    <row r="21" spans="1:11" ht="12.75" customHeight="1">
      <c r="A21" s="128" t="s">
        <v>704</v>
      </c>
      <c r="B21" s="129" t="s">
        <v>75</v>
      </c>
      <c r="C21" s="39" t="s">
        <v>74</v>
      </c>
      <c r="F21" s="51"/>
      <c r="G21" s="51"/>
      <c r="H21" s="51"/>
    </row>
    <row r="22" spans="1:11" ht="12.75" customHeight="1">
      <c r="A22" s="99" t="s">
        <v>698</v>
      </c>
      <c r="B22" s="92">
        <v>350</v>
      </c>
      <c r="C22" s="99" t="s">
        <v>57</v>
      </c>
      <c r="F22" s="96" t="s">
        <v>103</v>
      </c>
      <c r="G22" s="97"/>
      <c r="H22" s="97"/>
      <c r="I22" s="98"/>
      <c r="J22" s="91">
        <v>0.8</v>
      </c>
      <c r="K22" s="99"/>
    </row>
    <row r="23" spans="1:11" ht="12.75" customHeight="1">
      <c r="A23" s="99" t="s">
        <v>105</v>
      </c>
      <c r="B23" s="107">
        <f>B22/(1+Assumptions!C36)^1</f>
        <v>342.20156548866021</v>
      </c>
      <c r="C23" s="99" t="s">
        <v>56</v>
      </c>
      <c r="F23" s="96" t="s">
        <v>9</v>
      </c>
      <c r="G23" s="97"/>
      <c r="H23" s="97"/>
      <c r="I23" s="98"/>
      <c r="J23" s="88">
        <v>1</v>
      </c>
      <c r="K23" s="99" t="s">
        <v>104</v>
      </c>
    </row>
    <row r="24" spans="1:11" ht="12.75" customHeight="1">
      <c r="A24" s="99" t="s">
        <v>691</v>
      </c>
      <c r="B24" s="93">
        <f>Assumptions!E19/12</f>
        <v>4.333333333333333</v>
      </c>
      <c r="C24" s="98" t="s">
        <v>101</v>
      </c>
      <c r="F24" s="96" t="s">
        <v>693</v>
      </c>
      <c r="G24" s="98"/>
      <c r="H24" s="97"/>
      <c r="I24" s="98"/>
      <c r="J24" s="88">
        <v>400</v>
      </c>
      <c r="K24" s="99" t="s">
        <v>56</v>
      </c>
    </row>
    <row r="25" spans="1:11" ht="12.75" customHeight="1">
      <c r="A25" s="99" t="s">
        <v>107</v>
      </c>
      <c r="B25" s="95">
        <f>Assumptions!E18</f>
        <v>5</v>
      </c>
      <c r="C25" s="98" t="s">
        <v>37</v>
      </c>
      <c r="F25" s="96" t="s">
        <v>106</v>
      </c>
      <c r="G25" s="98"/>
      <c r="H25" s="97"/>
      <c r="I25" s="98"/>
      <c r="J25" s="94">
        <f>Assumptions!D19</f>
        <v>52</v>
      </c>
      <c r="K25" s="99" t="s">
        <v>101</v>
      </c>
    </row>
    <row r="26" spans="1:11" ht="12.75" customHeight="1">
      <c r="A26" s="99" t="s">
        <v>108</v>
      </c>
      <c r="B26" s="108">
        <f>B23/B24</f>
        <v>78.96959203584467</v>
      </c>
      <c r="C26" s="99" t="str">
        <f>C23</f>
        <v>2001 USD</v>
      </c>
      <c r="F26" s="96" t="s">
        <v>701</v>
      </c>
      <c r="G26" s="97"/>
      <c r="H26" s="97"/>
      <c r="I26" s="98"/>
      <c r="J26" s="94">
        <f>Assumptions!D18</f>
        <v>6</v>
      </c>
      <c r="K26" s="99" t="s">
        <v>37</v>
      </c>
    </row>
    <row r="27" spans="1:11" ht="12.75" customHeight="1">
      <c r="A27" s="99" t="s">
        <v>109</v>
      </c>
      <c r="B27" s="100">
        <f>B23/(B24*B25)</f>
        <v>15.793918407168935</v>
      </c>
      <c r="C27" s="98" t="str">
        <f>C23</f>
        <v>2001 USD</v>
      </c>
      <c r="F27" s="96" t="s">
        <v>694</v>
      </c>
      <c r="G27" s="97"/>
      <c r="H27" s="97"/>
      <c r="I27" s="98"/>
      <c r="J27" s="109">
        <f>J24/(J25*J26)</f>
        <v>1.2820512820512822</v>
      </c>
      <c r="K27" s="99" t="s">
        <v>56</v>
      </c>
    </row>
    <row r="28" spans="1:11" ht="12.75" customHeight="1">
      <c r="B28" s="51"/>
      <c r="F28" s="45"/>
      <c r="G28" s="51"/>
      <c r="H28" s="51"/>
      <c r="J28" s="16"/>
      <c r="K28" s="36"/>
    </row>
    <row r="29" spans="1:11" ht="12.75" customHeight="1">
      <c r="A29" s="128" t="s">
        <v>703</v>
      </c>
      <c r="B29" s="129" t="s">
        <v>75</v>
      </c>
      <c r="C29" s="39" t="s">
        <v>74</v>
      </c>
      <c r="F29" s="51"/>
      <c r="G29" s="51"/>
      <c r="H29" s="51"/>
      <c r="J29" s="36"/>
      <c r="K29" s="17"/>
    </row>
    <row r="30" spans="1:11" ht="12.75" customHeight="1">
      <c r="A30" s="51" t="s">
        <v>21</v>
      </c>
      <c r="B30" s="18">
        <f>HLOOKUP(B5,Assumptions!E55:V75,8,FALSE)</f>
        <v>78.563194999999993</v>
      </c>
      <c r="C30" s="42" t="s">
        <v>58</v>
      </c>
      <c r="F30" s="128" t="s">
        <v>705</v>
      </c>
      <c r="G30" s="129"/>
      <c r="H30" s="130"/>
      <c r="I30" s="130"/>
      <c r="J30" s="129" t="s">
        <v>75</v>
      </c>
      <c r="K30" s="39" t="s">
        <v>74</v>
      </c>
    </row>
    <row r="31" spans="1:11" ht="12.75" customHeight="1">
      <c r="A31" s="98" t="s">
        <v>695</v>
      </c>
      <c r="B31" s="18">
        <f>HLOOKUP(2011,Assumptions!E55:V75,8,FALSE)</f>
        <v>88.810769971045602</v>
      </c>
      <c r="C31" s="42" t="s">
        <v>58</v>
      </c>
      <c r="F31" s="99" t="s">
        <v>110</v>
      </c>
      <c r="G31" s="97"/>
      <c r="H31" s="97"/>
      <c r="I31" s="98"/>
      <c r="J31" s="88">
        <v>3</v>
      </c>
      <c r="K31" s="99" t="s">
        <v>111</v>
      </c>
    </row>
    <row r="32" spans="1:11" ht="12.75" customHeight="1">
      <c r="A32" s="51" t="s">
        <v>12</v>
      </c>
      <c r="B32" s="18">
        <f>HLOOKUP(B6,Assumptions!E55:AB75,8,FALSE)</f>
        <v>86.122878898265398</v>
      </c>
      <c r="C32" s="42" t="s">
        <v>58</v>
      </c>
      <c r="F32" s="99" t="s">
        <v>112</v>
      </c>
      <c r="G32" s="97"/>
      <c r="H32" s="97"/>
      <c r="I32" s="98"/>
      <c r="J32" s="88">
        <v>1</v>
      </c>
      <c r="K32" s="99" t="s">
        <v>113</v>
      </c>
    </row>
    <row r="33" spans="1:18" ht="12.75" customHeight="1">
      <c r="A33" s="51" t="s">
        <v>13</v>
      </c>
      <c r="B33" s="18">
        <f>HLOOKUP(B6,Assumptions!E55:AB75,9,FALSE)</f>
        <v>38.146403815369297</v>
      </c>
      <c r="C33" s="42" t="s">
        <v>58</v>
      </c>
      <c r="F33" s="105" t="s">
        <v>114</v>
      </c>
      <c r="G33" s="97"/>
      <c r="H33" s="97"/>
      <c r="I33" s="104"/>
      <c r="J33" s="90">
        <f>62/2</f>
        <v>31</v>
      </c>
      <c r="K33" s="106" t="s">
        <v>71</v>
      </c>
      <c r="L33" s="17"/>
    </row>
    <row r="34" spans="1:18" ht="12.75" customHeight="1">
      <c r="A34" s="51" t="s">
        <v>20</v>
      </c>
      <c r="B34" s="36">
        <f>B6-B5</f>
        <v>12</v>
      </c>
      <c r="C34" s="42" t="s">
        <v>55</v>
      </c>
      <c r="F34" s="97"/>
      <c r="G34" s="97"/>
      <c r="H34" s="97"/>
      <c r="I34" s="98"/>
      <c r="J34" s="97"/>
      <c r="K34" s="99"/>
      <c r="L34" s="17"/>
    </row>
    <row r="35" spans="1:18" ht="12.75" customHeight="1">
      <c r="A35" s="51" t="s">
        <v>692</v>
      </c>
      <c r="B35" s="5">
        <f ca="1">AVERAGE(INDIRECT("Assumptions!" &amp; ADDRESS(MATCH(B5,Assumptions!B1:B50),3)):INDIRECT("Assumptions!" &amp; ADDRESS(MATCH(B6,Assumptions!B1:B50)-1,3)))</f>
        <v>2.1131766387514839E-2</v>
      </c>
      <c r="C35" s="42"/>
      <c r="F35" s="96" t="s">
        <v>115</v>
      </c>
      <c r="G35" s="97"/>
      <c r="H35" s="97"/>
      <c r="I35" s="98"/>
      <c r="J35" s="91">
        <v>0.8</v>
      </c>
      <c r="K35" s="99"/>
      <c r="L35" s="18"/>
    </row>
    <row r="36" spans="1:18" ht="12.75" customHeight="1">
      <c r="A36" s="98" t="s">
        <v>702</v>
      </c>
      <c r="B36" s="5">
        <f ca="1">AVERAGE(INDIRECT("Assumptions!" &amp; ADDRESS(MATCH(B5,Assumptions!B1:B50),3)):INDIRECT("Assumptions!" &amp; ADDRESS(MATCH(2009,Assumptions!B1:B50)-1,3)))</f>
        <v>2.4338320691721867E-2</v>
      </c>
      <c r="F36" s="96" t="s">
        <v>116</v>
      </c>
      <c r="G36" s="97"/>
      <c r="H36" s="97"/>
      <c r="I36" s="98"/>
      <c r="J36" s="249">
        <v>1</v>
      </c>
      <c r="K36" s="99" t="s">
        <v>104</v>
      </c>
    </row>
    <row r="37" spans="1:18" ht="12.75" customHeight="1">
      <c r="A37" s="98" t="s">
        <v>718</v>
      </c>
      <c r="B37" s="110">
        <f ca="1">AVERAGE(INDIRECT("Assumptions!" &amp; ADDRESS(MATCH(B5,Assumptions!B1:B50),3)):INDIRECT("Assumptions!" &amp; ADDRESS(MATCH(2011,Assumptions!B1:B50)-1,3)))</f>
        <v>2.1451440715342444E-2</v>
      </c>
      <c r="F37" s="42"/>
    </row>
    <row r="38" spans="1:18" ht="12.75" customHeight="1">
      <c r="A38" s="51" t="s">
        <v>19</v>
      </c>
      <c r="B38" s="11">
        <f>Assumptions!D13</f>
        <v>0.1</v>
      </c>
      <c r="F38" s="42"/>
    </row>
    <row r="39" spans="1:18" ht="12.75" customHeight="1">
      <c r="B39" s="11"/>
    </row>
    <row r="40" spans="1:18" s="6" customFormat="1" ht="69" customHeight="1">
      <c r="A40" s="2" t="s">
        <v>81</v>
      </c>
      <c r="B40" s="2" t="s">
        <v>80</v>
      </c>
      <c r="C40" s="2" t="s">
        <v>79</v>
      </c>
      <c r="D40" s="2" t="s">
        <v>78</v>
      </c>
      <c r="E40" s="2" t="s">
        <v>77</v>
      </c>
      <c r="F40" s="2" t="s">
        <v>723</v>
      </c>
      <c r="G40" s="2" t="s">
        <v>722</v>
      </c>
      <c r="H40" s="2" t="s">
        <v>64</v>
      </c>
      <c r="I40" s="2" t="s">
        <v>65</v>
      </c>
      <c r="J40" s="2" t="s">
        <v>67</v>
      </c>
      <c r="L40" s="51"/>
      <c r="R40" s="14"/>
    </row>
    <row r="41" spans="1:18">
      <c r="A41" s="96" t="s">
        <v>117</v>
      </c>
      <c r="B41" s="126">
        <f>J14</f>
        <v>31.587836814337869</v>
      </c>
      <c r="C41" s="237" t="str">
        <f>K14</f>
        <v>2001 USD</v>
      </c>
      <c r="D41" s="111">
        <v>1</v>
      </c>
      <c r="E41" s="111">
        <v>1</v>
      </c>
      <c r="F41" s="123"/>
      <c r="G41" s="133">
        <f>B:B*D:D</f>
        <v>31.587836814337869</v>
      </c>
      <c r="H41" s="133">
        <f>G:G*E:E</f>
        <v>31.587836814337869</v>
      </c>
      <c r="I41" s="133">
        <f ca="1">H41*(1+$B$35)^$B$34</f>
        <v>40.597690481957599</v>
      </c>
      <c r="J41" s="239" t="s">
        <v>39</v>
      </c>
      <c r="K41" s="54"/>
      <c r="M41" s="96"/>
      <c r="Q41" s="112"/>
    </row>
    <row r="42" spans="1:18">
      <c r="A42" s="99" t="s">
        <v>96</v>
      </c>
      <c r="B42" s="125">
        <f>J15</f>
        <v>624</v>
      </c>
      <c r="C42" s="240" t="str">
        <f>K15</f>
        <v>2011 KSh</v>
      </c>
      <c r="D42" s="111">
        <f>B12</f>
        <v>34</v>
      </c>
      <c r="E42" s="36">
        <v>1</v>
      </c>
      <c r="F42" s="124">
        <f>B:B*D:D</f>
        <v>21216</v>
      </c>
      <c r="G42" s="133">
        <f ca="1">(F:F/B31)/((1+B37)^(2011-B5))</f>
        <v>193.20600397469485</v>
      </c>
      <c r="H42" s="133">
        <f ca="1">G:G*E:E</f>
        <v>193.20600397469485</v>
      </c>
      <c r="I42" s="133">
        <f ca="1">H:H*((1+$B$35)^$B$34)</f>
        <v>248.31448872941593</v>
      </c>
      <c r="J42" s="239" t="s">
        <v>39</v>
      </c>
      <c r="K42" s="54"/>
      <c r="M42" s="99"/>
      <c r="Q42" s="112"/>
    </row>
    <row r="43" spans="1:18">
      <c r="A43" s="99" t="s">
        <v>118</v>
      </c>
      <c r="B43" s="126">
        <f>B26*J18*J19</f>
        <v>789.69592035844676</v>
      </c>
      <c r="C43" s="240" t="str">
        <f>C26</f>
        <v>2001 USD</v>
      </c>
      <c r="D43" s="36">
        <v>1</v>
      </c>
      <c r="E43" s="36">
        <v>1</v>
      </c>
      <c r="F43" s="123"/>
      <c r="G43" s="133">
        <f>B:B*D:D</f>
        <v>789.69592035844676</v>
      </c>
      <c r="H43" s="133">
        <f>G:G*E:E</f>
        <v>789.69592035844676</v>
      </c>
      <c r="I43" s="133">
        <f ca="1">H:H*((1+$B$35)^$B$34)</f>
        <v>1014.9422620489399</v>
      </c>
      <c r="J43" s="239" t="s">
        <v>39</v>
      </c>
      <c r="K43" s="54"/>
      <c r="M43" s="99"/>
      <c r="Q43" s="112"/>
    </row>
    <row r="44" spans="1:18">
      <c r="A44" s="105" t="s">
        <v>102</v>
      </c>
      <c r="B44" s="126">
        <f>J20</f>
        <v>31</v>
      </c>
      <c r="C44" s="21" t="s">
        <v>71</v>
      </c>
      <c r="D44" s="113">
        <f>B12</f>
        <v>34</v>
      </c>
      <c r="E44" s="36">
        <v>1</v>
      </c>
      <c r="F44" s="123"/>
      <c r="G44" s="133">
        <f ca="1">(B:B*D:D)/((1+$B$36)^(2009-$B$5))</f>
        <v>869.54737904316301</v>
      </c>
      <c r="H44" s="133">
        <f ca="1">G:G*E:E</f>
        <v>869.54737904316301</v>
      </c>
      <c r="I44" s="133">
        <f ca="1">H44*(1+$B$35)^$B$34</f>
        <v>1117.5698912616967</v>
      </c>
      <c r="J44" s="239" t="s">
        <v>39</v>
      </c>
      <c r="K44" s="54"/>
      <c r="M44" s="105"/>
      <c r="Q44" s="112"/>
    </row>
    <row r="45" spans="1:18">
      <c r="A45" s="114" t="s">
        <v>119</v>
      </c>
      <c r="B45" s="126">
        <f>J27</f>
        <v>1.2820512820512822</v>
      </c>
      <c r="C45" s="240" t="str">
        <f>K27</f>
        <v>2001 USD</v>
      </c>
      <c r="D45" s="46">
        <f>J22*B18</f>
        <v>861.6</v>
      </c>
      <c r="E45" s="36">
        <v>1</v>
      </c>
      <c r="F45" s="123"/>
      <c r="G45" s="133">
        <f>B:B*D:D</f>
        <v>1104.6153846153848</v>
      </c>
      <c r="H45" s="133">
        <f>G:G*E:E</f>
        <v>1104.6153846153848</v>
      </c>
      <c r="I45" s="133">
        <f ca="1">H:H*((1+$B$35)^$B$34)</f>
        <v>1419.6867531577425</v>
      </c>
      <c r="J45" s="238" t="s">
        <v>23</v>
      </c>
      <c r="K45" s="54"/>
      <c r="M45" s="114"/>
      <c r="Q45" s="112"/>
    </row>
    <row r="46" spans="1:18">
      <c r="A46" s="99" t="s">
        <v>120</v>
      </c>
      <c r="B46" s="126">
        <f>B23*J31*J32</f>
        <v>1026.6046964659806</v>
      </c>
      <c r="C46" s="240" t="str">
        <f>C23</f>
        <v>2001 USD</v>
      </c>
      <c r="D46" s="36">
        <v>1</v>
      </c>
      <c r="E46" s="36">
        <v>3</v>
      </c>
      <c r="F46" s="123"/>
      <c r="G46" s="133">
        <f>B:B*D:D</f>
        <v>1026.6046964659806</v>
      </c>
      <c r="H46" s="133">
        <f>G46+(G46/((1+$B$38)^1))+(G46/((1+$B$38)^2))</f>
        <v>2808.3153266961945</v>
      </c>
      <c r="I46" s="133">
        <f ca="1">H:H*((1+$B$35)^$B$34)</f>
        <v>3609.3359947079234</v>
      </c>
      <c r="J46" s="239" t="s">
        <v>39</v>
      </c>
      <c r="K46" s="54"/>
      <c r="M46" s="99"/>
      <c r="Q46" s="112"/>
    </row>
    <row r="47" spans="1:18">
      <c r="A47" s="105" t="s">
        <v>114</v>
      </c>
      <c r="B47" s="126">
        <f>J20</f>
        <v>31</v>
      </c>
      <c r="C47" s="240" t="str">
        <f>K20</f>
        <v>2009 USD</v>
      </c>
      <c r="D47" s="115">
        <f>B12</f>
        <v>34</v>
      </c>
      <c r="E47" s="36">
        <v>3</v>
      </c>
      <c r="F47" s="123"/>
      <c r="G47" s="133">
        <f ca="1">(B:B*D:D)/((1+$B$36)^(2009-$B$5))</f>
        <v>869.54737904316301</v>
      </c>
      <c r="H47" s="133">
        <f ca="1">G47+(G47/((1+$B$38)^1))+(G47/((1+$B$38)^2))</f>
        <v>2378.6791939114623</v>
      </c>
      <c r="I47" s="133">
        <f ca="1">H47*(1+$B$35)^$B$34</f>
        <v>3057.1540000629884</v>
      </c>
      <c r="J47" s="239" t="s">
        <v>39</v>
      </c>
      <c r="K47" s="54"/>
      <c r="M47" s="105"/>
      <c r="Q47" s="112"/>
    </row>
    <row r="48" spans="1:18">
      <c r="A48" s="114" t="s">
        <v>121</v>
      </c>
      <c r="B48" s="126">
        <f>J27</f>
        <v>1.2820512820512822</v>
      </c>
      <c r="C48" s="240" t="str">
        <f>K27</f>
        <v>2001 USD</v>
      </c>
      <c r="D48" s="46">
        <f>B18*J22</f>
        <v>861.6</v>
      </c>
      <c r="E48" s="36">
        <v>3</v>
      </c>
      <c r="F48" s="123"/>
      <c r="G48" s="133">
        <f>B:B*D:D</f>
        <v>1104.6153846153848</v>
      </c>
      <c r="H48" s="133">
        <f>G48+(G48/((1+$B$38)^1))+(G48/((1+$B$38)^2))</f>
        <v>3021.7164653528289</v>
      </c>
      <c r="I48" s="133">
        <f ca="1">H:H*((1+$B$35)^$B$34)</f>
        <v>3883.605911530683</v>
      </c>
      <c r="J48" s="238" t="s">
        <v>23</v>
      </c>
      <c r="K48" s="54"/>
      <c r="M48" s="114"/>
      <c r="Q48" s="112"/>
    </row>
    <row r="49" spans="1:17" ht="12.75" customHeight="1">
      <c r="A49" s="55" t="s">
        <v>728</v>
      </c>
      <c r="B49" s="127">
        <f>$B$19</f>
        <v>1500</v>
      </c>
      <c r="C49" s="21" t="s">
        <v>68</v>
      </c>
      <c r="D49" s="111">
        <f>B15</f>
        <v>92.1</v>
      </c>
      <c r="E49" s="56">
        <v>1</v>
      </c>
      <c r="F49" s="125">
        <f>B:B*D:D</f>
        <v>138150</v>
      </c>
      <c r="G49" s="85">
        <f>F49/$B$30</f>
        <v>1758.4569975801012</v>
      </c>
      <c r="H49" s="133">
        <f>G:G*E:E</f>
        <v>1758.4569975801012</v>
      </c>
      <c r="I49" s="133">
        <f ca="1">H:H*((1+$B$35)^$B$34)</f>
        <v>2260.0247472845454</v>
      </c>
      <c r="J49" s="239" t="s">
        <v>39</v>
      </c>
      <c r="M49" s="114"/>
      <c r="Q49" s="112"/>
    </row>
    <row r="50" spans="1:17" ht="12.75" customHeight="1">
      <c r="A50" s="55" t="s">
        <v>10</v>
      </c>
      <c r="B50" s="127">
        <f>$B$19</f>
        <v>1500</v>
      </c>
      <c r="C50" s="21" t="s">
        <v>68</v>
      </c>
      <c r="D50" s="111">
        <f>B15+B17</f>
        <v>161.55000000000001</v>
      </c>
      <c r="E50" s="56">
        <v>1</v>
      </c>
      <c r="F50" s="125">
        <f>B:B*D:D</f>
        <v>242325.00000000003</v>
      </c>
      <c r="G50" s="85">
        <f>F50/$B$30</f>
        <v>3084.4595869605359</v>
      </c>
      <c r="H50" s="133">
        <f>(G:G*E:E)/((1+$B$38)^1)</f>
        <v>2804.0541699641235</v>
      </c>
      <c r="I50" s="133">
        <f ca="1">H50*(1+$B$35)^$B$34</f>
        <v>3603.8594208253708</v>
      </c>
      <c r="J50" s="239" t="s">
        <v>39</v>
      </c>
      <c r="M50" s="114"/>
      <c r="Q50" s="112"/>
    </row>
    <row r="51" spans="1:17" ht="12.75" customHeight="1">
      <c r="A51" s="55" t="s">
        <v>11</v>
      </c>
      <c r="B51" s="127">
        <f>$B$19</f>
        <v>1500</v>
      </c>
      <c r="C51" s="21" t="s">
        <v>68</v>
      </c>
      <c r="D51" s="111">
        <f>B17</f>
        <v>69.45</v>
      </c>
      <c r="E51" s="56">
        <v>1</v>
      </c>
      <c r="F51" s="125">
        <f>B:B*D:D</f>
        <v>104175</v>
      </c>
      <c r="G51" s="85">
        <f>F51/$B$30</f>
        <v>1326.0025893804345</v>
      </c>
      <c r="H51" s="133">
        <f>(G:G*E:E)/((1+$B$38)^2)</f>
        <v>1095.8699085788714</v>
      </c>
      <c r="I51" s="133">
        <f ca="1">H:H*((1+$B$35)^$B$34)</f>
        <v>1408.4467897713737</v>
      </c>
      <c r="J51" s="239" t="s">
        <v>39</v>
      </c>
      <c r="M51" s="114"/>
      <c r="Q51" s="112"/>
    </row>
    <row r="52" spans="1:17">
      <c r="B52" s="12"/>
      <c r="G52" s="10"/>
    </row>
    <row r="53" spans="1:17">
      <c r="A53" s="38" t="s">
        <v>76</v>
      </c>
      <c r="B53" s="43" t="s">
        <v>75</v>
      </c>
      <c r="C53" s="39" t="s">
        <v>74</v>
      </c>
      <c r="D53" s="40"/>
      <c r="E53" s="129" t="s">
        <v>124</v>
      </c>
      <c r="F53" s="54"/>
      <c r="G53" s="13"/>
      <c r="K53" s="51" t="s">
        <v>69</v>
      </c>
    </row>
    <row r="54" spans="1:17">
      <c r="A54" s="51" t="s">
        <v>122</v>
      </c>
      <c r="B54" s="131">
        <v>3.2000000000000001E-2</v>
      </c>
      <c r="C54" s="42" t="s">
        <v>73</v>
      </c>
      <c r="E54" s="132">
        <v>1.7999999999999999E-2</v>
      </c>
      <c r="F54" s="54"/>
      <c r="G54" s="54"/>
      <c r="H54" s="54"/>
      <c r="I54" s="41"/>
      <c r="J54" s="41"/>
      <c r="K54" s="41"/>
      <c r="L54" s="41"/>
    </row>
    <row r="55" spans="1:17" ht="25.5">
      <c r="A55" s="20" t="s">
        <v>123</v>
      </c>
      <c r="B55" s="79">
        <f>(B14*B54)+((B16*B54)/(1+$B$38)^1)</f>
        <v>33.117090909090905</v>
      </c>
      <c r="C55" s="42" t="s">
        <v>55</v>
      </c>
      <c r="F55" s="54"/>
      <c r="G55" s="54"/>
      <c r="H55" s="54"/>
      <c r="I55" s="54"/>
      <c r="J55" s="54"/>
      <c r="K55" s="54"/>
      <c r="L55" s="54"/>
    </row>
    <row r="56" spans="1:17">
      <c r="B56" s="5"/>
      <c r="C56" s="42"/>
      <c r="F56" s="54"/>
      <c r="G56" s="54"/>
      <c r="H56" s="54"/>
      <c r="I56" s="54"/>
      <c r="J56" s="54"/>
      <c r="K56" s="54"/>
      <c r="L56" s="54"/>
    </row>
    <row r="57" spans="1:17">
      <c r="A57" s="98" t="s">
        <v>16</v>
      </c>
      <c r="B57" s="243">
        <f>B54+(1.645*E54)</f>
        <v>6.1609999999999998E-2</v>
      </c>
      <c r="C57" s="99" t="s">
        <v>73</v>
      </c>
      <c r="F57" s="54"/>
      <c r="G57" s="54"/>
      <c r="H57" s="54"/>
      <c r="I57" s="54"/>
      <c r="J57" s="54"/>
      <c r="K57" s="54"/>
      <c r="L57" s="54"/>
    </row>
    <row r="58" spans="1:17">
      <c r="A58" s="51" t="s">
        <v>699</v>
      </c>
      <c r="B58" s="116">
        <f>(B14*B57)+((B16*B54)/(1+$B$38)^1)</f>
        <v>51.297630909090906</v>
      </c>
      <c r="C58" s="99" t="s">
        <v>55</v>
      </c>
      <c r="F58" s="54"/>
      <c r="G58" s="54"/>
      <c r="H58" s="54"/>
      <c r="I58" s="54"/>
      <c r="J58" s="54"/>
      <c r="K58" s="54"/>
      <c r="L58" s="54"/>
    </row>
    <row r="59" spans="1:17">
      <c r="A59" s="98" t="s">
        <v>17</v>
      </c>
      <c r="B59" s="243">
        <f>B54-(1.645*E54)</f>
        <v>2.3900000000000032E-3</v>
      </c>
      <c r="C59" s="99" t="s">
        <v>73</v>
      </c>
      <c r="J59" s="54"/>
      <c r="K59" s="54"/>
      <c r="L59" s="54"/>
    </row>
    <row r="60" spans="1:17">
      <c r="A60" s="51" t="s">
        <v>700</v>
      </c>
      <c r="B60" s="116">
        <f>(B14*B59)+((B16*B54)/(1+$B$38)^1)</f>
        <v>14.936550909090911</v>
      </c>
      <c r="C60" s="42" t="s">
        <v>55</v>
      </c>
      <c r="F60" s="54"/>
      <c r="G60" s="54"/>
      <c r="H60" s="54"/>
      <c r="I60" s="54"/>
      <c r="J60" s="54"/>
      <c r="K60" s="54"/>
      <c r="L60" s="54"/>
    </row>
    <row r="61" spans="1:17">
      <c r="B61" s="37"/>
      <c r="C61" s="42"/>
      <c r="F61" s="54"/>
      <c r="G61" s="54"/>
      <c r="H61" s="54"/>
      <c r="I61" s="54"/>
      <c r="J61" s="54"/>
      <c r="K61" s="54"/>
      <c r="L61" s="54"/>
    </row>
    <row r="62" spans="1:17" ht="13.5" thickBot="1">
      <c r="B62" s="14"/>
      <c r="C62" s="42"/>
      <c r="F62" s="54"/>
      <c r="G62" s="41"/>
      <c r="H62" s="41"/>
      <c r="I62" s="41"/>
      <c r="J62" s="41"/>
      <c r="K62" s="41"/>
      <c r="L62" s="3"/>
    </row>
    <row r="63" spans="1:17" ht="81.75" customHeight="1" thickBot="1">
      <c r="A63" s="57" t="s">
        <v>70</v>
      </c>
      <c r="B63" s="7" t="s">
        <v>62</v>
      </c>
      <c r="C63" s="8" t="s">
        <v>63</v>
      </c>
      <c r="D63" s="9"/>
      <c r="E63" s="56"/>
      <c r="F63" s="58" t="s">
        <v>31</v>
      </c>
      <c r="G63" s="83" t="s">
        <v>30</v>
      </c>
      <c r="H63" s="83" t="s">
        <v>40</v>
      </c>
      <c r="I63" s="84" t="str">
        <f>Assumptions!D4</f>
        <v>Additional years of schooling induced, per US$100 spent</v>
      </c>
      <c r="J63" s="41"/>
      <c r="K63" s="41" t="s">
        <v>69</v>
      </c>
      <c r="L63" s="3"/>
    </row>
    <row r="64" spans="1:17">
      <c r="A64" s="48" t="s">
        <v>72</v>
      </c>
      <c r="B64" s="117">
        <f ca="1">SUM(I41:I51)</f>
        <v>21663.537949862639</v>
      </c>
      <c r="C64" s="117">
        <f t="shared" ref="C64:C69" ca="1" si="0">B64*($B$32/$B$33)</f>
        <v>48909.623680235105</v>
      </c>
      <c r="D64" s="59" t="str">
        <f>Assumptions!D6</f>
        <v>2013 USD</v>
      </c>
      <c r="E64" s="52"/>
      <c r="F64" s="60" t="s">
        <v>34</v>
      </c>
      <c r="G64" s="61">
        <f>B54</f>
        <v>3.2000000000000001E-2</v>
      </c>
      <c r="H64" s="236">
        <f ca="1">B64/B55</f>
        <v>654.149786565819</v>
      </c>
      <c r="I64" s="242">
        <f ca="1">100/H:H</f>
        <v>0.1528701866968174</v>
      </c>
    </row>
    <row r="65" spans="1:9">
      <c r="A65" s="62" t="s">
        <v>15</v>
      </c>
      <c r="B65" s="118">
        <f ca="1">SUM(I41:I44,I46:I47,I49:I51)</f>
        <v>16360.245285174211</v>
      </c>
      <c r="C65" s="118">
        <f t="shared" ca="1" si="0"/>
        <v>36936.41555991942</v>
      </c>
      <c r="D65" s="63" t="str">
        <f>Assumptions!D6</f>
        <v>2013 USD</v>
      </c>
      <c r="E65" s="52"/>
      <c r="F65" s="60" t="s">
        <v>35</v>
      </c>
      <c r="G65" s="23">
        <f>B57</f>
        <v>6.1609999999999998E-2</v>
      </c>
      <c r="H65" s="236">
        <f ca="1">B64/B58</f>
        <v>422.31069088267492</v>
      </c>
      <c r="I65" s="242">
        <f ca="1">100/H:H</f>
        <v>0.23679248988698157</v>
      </c>
    </row>
    <row r="66" spans="1:9" ht="13.5" thickBot="1">
      <c r="A66" s="64" t="s">
        <v>1</v>
      </c>
      <c r="B66" s="119">
        <f ca="1">SUM(I45,I48)</f>
        <v>5303.2926646884252</v>
      </c>
      <c r="C66" s="119">
        <f t="shared" ca="1" si="0"/>
        <v>11973.208120315674</v>
      </c>
      <c r="D66" s="65" t="str">
        <f>Assumptions!D6</f>
        <v>2013 USD</v>
      </c>
      <c r="E66" s="52"/>
      <c r="F66" s="66" t="s">
        <v>36</v>
      </c>
      <c r="G66" s="24">
        <f>B59</f>
        <v>2.3900000000000032E-3</v>
      </c>
      <c r="H66" s="250">
        <f ca="1">$B$64/B60</f>
        <v>1450.3708440934276</v>
      </c>
      <c r="I66" s="246">
        <f ca="1">100/H:H</f>
        <v>6.8947883506653249E-2</v>
      </c>
    </row>
    <row r="67" spans="1:9">
      <c r="A67" s="48" t="s">
        <v>70</v>
      </c>
      <c r="B67" s="120">
        <f ca="1">B64/$B$55</f>
        <v>654.149786565819</v>
      </c>
      <c r="C67" s="120">
        <f t="shared" ca="1" si="0"/>
        <v>1476.869566064724</v>
      </c>
      <c r="D67" s="67" t="s">
        <v>33</v>
      </c>
      <c r="E67" s="52"/>
      <c r="F67" s="52"/>
      <c r="H67" s="51"/>
    </row>
    <row r="68" spans="1:9">
      <c r="A68" s="62" t="s">
        <v>18</v>
      </c>
      <c r="B68" s="121">
        <f ca="1">B65/$B$55</f>
        <v>494.0121501035344</v>
      </c>
      <c r="C68" s="121">
        <f t="shared" ca="1" si="0"/>
        <v>1115.3279030852339</v>
      </c>
      <c r="D68" s="241" t="s">
        <v>33</v>
      </c>
      <c r="E68" s="52"/>
      <c r="F68" s="19"/>
      <c r="H68" s="51"/>
    </row>
    <row r="69" spans="1:9" ht="13.5" thickBot="1">
      <c r="A69" s="64" t="s">
        <v>2</v>
      </c>
      <c r="B69" s="122">
        <f ca="1">B66/$B$55</f>
        <v>160.13763646228446</v>
      </c>
      <c r="C69" s="122">
        <f t="shared" ca="1" si="0"/>
        <v>361.5416629794899</v>
      </c>
      <c r="D69" s="68" t="s">
        <v>33</v>
      </c>
      <c r="E69" s="52"/>
      <c r="F69" s="52"/>
      <c r="H69" s="51"/>
    </row>
  </sheetData>
  <customSheetViews>
    <customSheetView guid="{4ABDDD9D-ED02-4B0B-8C31-4FDF5C1DBDC4}" topLeftCell="A7">
      <selection activeCell="H28" sqref="H28"/>
      <pageMargins left="0.7" right="0.7" top="0.75" bottom="0.75" header="0.3" footer="0.3"/>
    </customSheetView>
    <customSheetView guid="{4D46E4A9-D928-49DC-8681-D621FBD1B8BA}" topLeftCell="A22">
      <selection activeCell="L23" sqref="L23"/>
      <pageMargins left="0.7" right="0.7" top="0.75" bottom="0.75" header="0.3" footer="0.3"/>
    </customSheetView>
  </customSheetViews>
  <phoneticPr fontId="12" type="noConversion"/>
  <pageMargins left="0" right="0" top="0" bottom="0.25" header="0.05" footer="0.05"/>
  <pageSetup scale="73" fitToWidth="2" fitToHeight="0" orientation="landscape"/>
  <rowBreaks count="1" manualBreakCount="1">
    <brk id="38" max="16383" man="1"/>
  </rowBreaks>
  <colBreaks count="1" manualBreakCount="1">
    <brk id="11" max="1048575" man="1"/>
  </colBreaks>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25"/>
  <sheetViews>
    <sheetView topLeftCell="C1" workbookViewId="0">
      <pane ySplit="1" topLeftCell="A2" activePane="bottomLeft" state="frozen"/>
      <selection pane="bottomLeft" activeCell="C1" sqref="C1"/>
    </sheetView>
  </sheetViews>
  <sheetFormatPr defaultColWidth="8.85546875" defaultRowHeight="15"/>
  <cols>
    <col min="1" max="1" width="28" style="72" hidden="1" customWidth="1"/>
    <col min="2" max="2" width="17" style="72" hidden="1" customWidth="1"/>
    <col min="3" max="3" width="25.85546875" style="72" bestFit="1" customWidth="1"/>
    <col min="4" max="4" width="12" style="72" hidden="1" customWidth="1"/>
    <col min="5" max="9" width="12.140625" style="73" hidden="1" customWidth="1"/>
    <col min="10" max="26" width="9" style="232" customWidth="1"/>
    <col min="27" max="27" width="8.5703125" style="233" bestFit="1" customWidth="1"/>
    <col min="28" max="29" width="9.140625" style="233" bestFit="1" customWidth="1"/>
    <col min="30" max="30" width="9.140625" style="73" bestFit="1" customWidth="1"/>
    <col min="31" max="16384" width="8.85546875" style="73"/>
  </cols>
  <sheetData>
    <row r="1" spans="1:30" s="70" customFormat="1">
      <c r="A1" s="69" t="s">
        <v>126</v>
      </c>
      <c r="B1" s="69" t="s">
        <v>127</v>
      </c>
      <c r="C1" s="69" t="s">
        <v>128</v>
      </c>
      <c r="D1" s="69" t="s">
        <v>129</v>
      </c>
      <c r="E1" s="70" t="s">
        <v>130</v>
      </c>
      <c r="F1" s="70" t="s">
        <v>131</v>
      </c>
      <c r="G1" s="70" t="s">
        <v>132</v>
      </c>
      <c r="H1" s="70" t="s">
        <v>133</v>
      </c>
      <c r="I1" s="70" t="s">
        <v>134</v>
      </c>
      <c r="J1" s="230" t="s">
        <v>135</v>
      </c>
      <c r="K1" s="230" t="s">
        <v>136</v>
      </c>
      <c r="L1" s="230" t="s">
        <v>137</v>
      </c>
      <c r="M1" s="230" t="s">
        <v>138</v>
      </c>
      <c r="N1" s="230" t="s">
        <v>139</v>
      </c>
      <c r="O1" s="230" t="s">
        <v>140</v>
      </c>
      <c r="P1" s="230" t="s">
        <v>141</v>
      </c>
      <c r="Q1" s="230" t="s">
        <v>142</v>
      </c>
      <c r="R1" s="230" t="s">
        <v>143</v>
      </c>
      <c r="S1" s="230" t="s">
        <v>144</v>
      </c>
      <c r="T1" s="230" t="s">
        <v>145</v>
      </c>
      <c r="U1" s="230" t="s">
        <v>146</v>
      </c>
      <c r="V1" s="230" t="s">
        <v>147</v>
      </c>
      <c r="W1" s="230" t="s">
        <v>148</v>
      </c>
      <c r="X1" s="230" t="s">
        <v>149</v>
      </c>
      <c r="Y1" s="230" t="s">
        <v>150</v>
      </c>
      <c r="Z1" s="230" t="s">
        <v>151</v>
      </c>
      <c r="AA1" s="231" t="s">
        <v>152</v>
      </c>
      <c r="AB1" s="230" t="s">
        <v>724</v>
      </c>
      <c r="AC1" s="231" t="s">
        <v>725</v>
      </c>
      <c r="AD1" s="71" t="s">
        <v>727</v>
      </c>
    </row>
    <row r="2" spans="1:30">
      <c r="A2" s="72" t="s">
        <v>153</v>
      </c>
      <c r="B2" s="72" t="s">
        <v>154</v>
      </c>
      <c r="C2" s="72" t="s">
        <v>50</v>
      </c>
      <c r="D2" s="72" t="s">
        <v>155</v>
      </c>
      <c r="E2" s="73">
        <v>3.7925795196889425</v>
      </c>
      <c r="F2" s="73">
        <v>3.3983588591982539</v>
      </c>
      <c r="G2" s="73">
        <v>2.1063294774065895</v>
      </c>
      <c r="H2" s="73">
        <v>2.1923855331593671</v>
      </c>
      <c r="I2" s="73">
        <v>2.0360267568298553</v>
      </c>
      <c r="J2" s="228">
        <v>2.0856766449588235</v>
      </c>
      <c r="K2" s="228">
        <v>1.8255534310941783</v>
      </c>
      <c r="L2" s="228">
        <v>1.7115036452726144</v>
      </c>
      <c r="M2" s="228">
        <v>1.0852561994729939</v>
      </c>
      <c r="N2" s="228">
        <v>1.5303218850354199</v>
      </c>
      <c r="O2" s="228">
        <v>2.2755198051512195</v>
      </c>
      <c r="P2" s="228">
        <v>2.2789008870265377</v>
      </c>
      <c r="Q2" s="228">
        <v>1.5351245924226191</v>
      </c>
      <c r="R2" s="228">
        <v>1.9940562631564234</v>
      </c>
      <c r="S2" s="228">
        <v>2.7497211590168433</v>
      </c>
      <c r="T2" s="228">
        <v>3.2176382498527545</v>
      </c>
      <c r="U2" s="228">
        <v>3.0722666250241275</v>
      </c>
      <c r="V2" s="228">
        <v>2.6613363935771304</v>
      </c>
      <c r="W2" s="228">
        <v>1.961612383301059</v>
      </c>
      <c r="X2" s="228">
        <v>0.759434764489896</v>
      </c>
      <c r="Y2" s="228">
        <v>1.221349397475052</v>
      </c>
      <c r="Z2" s="228">
        <v>2.064627466578898</v>
      </c>
      <c r="AA2" s="228">
        <v>1.8420514830964692</v>
      </c>
      <c r="AB2" s="228">
        <v>1.6300940103757284</v>
      </c>
      <c r="AC2" s="228">
        <v>1.6426578036589916</v>
      </c>
      <c r="AD2" s="228">
        <v>1.0021165735553268</v>
      </c>
    </row>
    <row r="3" spans="1:30">
      <c r="J3" s="228"/>
      <c r="K3" s="228"/>
      <c r="L3" s="228"/>
      <c r="M3" s="228"/>
      <c r="N3" s="228"/>
      <c r="O3" s="228"/>
      <c r="P3" s="228"/>
      <c r="Q3" s="228"/>
      <c r="R3" s="228"/>
      <c r="S3" s="228"/>
      <c r="T3" s="228"/>
      <c r="U3" s="228"/>
      <c r="V3" s="228"/>
      <c r="W3" s="228"/>
      <c r="X3" s="228"/>
      <c r="Y3" s="228"/>
      <c r="Z3" s="228"/>
      <c r="AA3" s="228"/>
      <c r="AB3" s="228"/>
      <c r="AC3" s="228"/>
      <c r="AD3" s="1"/>
    </row>
    <row r="4" spans="1:30">
      <c r="J4" s="228"/>
      <c r="K4" s="228"/>
      <c r="L4" s="228"/>
      <c r="M4" s="228"/>
      <c r="N4" s="228"/>
      <c r="O4" s="228"/>
      <c r="P4" s="228"/>
      <c r="Q4" s="228"/>
      <c r="R4" s="228"/>
      <c r="S4" s="228"/>
      <c r="T4" s="228"/>
      <c r="U4" s="228"/>
      <c r="V4" s="228"/>
      <c r="W4" s="228"/>
      <c r="X4" s="228"/>
      <c r="Y4" s="228"/>
      <c r="Z4" s="228"/>
      <c r="AA4" s="228"/>
      <c r="AB4" s="228"/>
      <c r="AC4" s="228"/>
      <c r="AD4" s="1"/>
    </row>
    <row r="5" spans="1:30">
      <c r="A5" s="72" t="s">
        <v>153</v>
      </c>
      <c r="B5" s="72" t="s">
        <v>154</v>
      </c>
      <c r="C5" s="72" t="s">
        <v>28</v>
      </c>
      <c r="D5" s="72" t="s">
        <v>156</v>
      </c>
      <c r="J5" s="228"/>
      <c r="K5" s="228"/>
      <c r="L5" s="228"/>
      <c r="M5" s="228"/>
      <c r="N5" s="228"/>
      <c r="O5" s="228"/>
      <c r="P5" s="228"/>
      <c r="Q5" s="228"/>
      <c r="R5" s="228">
        <v>11.71567237396296</v>
      </c>
      <c r="S5" s="228">
        <v>11.242729401482293</v>
      </c>
      <c r="T5" s="228">
        <v>10.900267990506336</v>
      </c>
      <c r="U5" s="228">
        <v>7.1712607346818658</v>
      </c>
      <c r="V5" s="228">
        <v>22.382015778003534</v>
      </c>
      <c r="W5" s="228">
        <v>2.1791032850005223</v>
      </c>
      <c r="X5" s="228">
        <v>-2.1070825544379659</v>
      </c>
      <c r="Y5" s="228">
        <v>9.4377947725965612</v>
      </c>
      <c r="Z5" s="228">
        <v>10.561139286863934</v>
      </c>
      <c r="AA5" s="228">
        <v>8.3047608561583957</v>
      </c>
      <c r="AB5" s="228">
        <v>4.7175311786783283</v>
      </c>
      <c r="AC5" s="228">
        <v>0.24308056249002163</v>
      </c>
      <c r="AD5" s="1"/>
    </row>
    <row r="6" spans="1:30">
      <c r="A6" s="72" t="s">
        <v>153</v>
      </c>
      <c r="B6" s="72" t="s">
        <v>154</v>
      </c>
      <c r="C6" s="72" t="s">
        <v>157</v>
      </c>
      <c r="D6" s="72" t="s">
        <v>158</v>
      </c>
      <c r="E6" s="73">
        <v>-0.46870766187761603</v>
      </c>
      <c r="F6" s="73">
        <v>38.568342591357606</v>
      </c>
      <c r="G6" s="73">
        <v>249.68343674808096</v>
      </c>
      <c r="H6" s="73">
        <v>114.83564754710059</v>
      </c>
      <c r="I6" s="73">
        <v>38.416494838005946</v>
      </c>
      <c r="J6" s="228">
        <v>5.5733074606680901</v>
      </c>
      <c r="K6" s="228">
        <v>41.275594503147317</v>
      </c>
      <c r="L6" s="228">
        <v>12.088705898065527</v>
      </c>
      <c r="M6" s="228">
        <v>8.4323678376802889</v>
      </c>
      <c r="N6" s="228">
        <v>1.5333307800474927</v>
      </c>
      <c r="O6" s="228">
        <v>3.9812880258654388</v>
      </c>
      <c r="P6" s="228">
        <v>3.3288510904946804</v>
      </c>
      <c r="Q6" s="228">
        <v>2.4105897279025612</v>
      </c>
      <c r="R6" s="228">
        <v>5.3797244076518496</v>
      </c>
      <c r="S6" s="228">
        <v>2.3570841854245259</v>
      </c>
      <c r="T6" s="228">
        <v>2.6210176327866321</v>
      </c>
      <c r="U6" s="228">
        <v>2.6960492574224588</v>
      </c>
      <c r="V6" s="228">
        <v>3.5761948026939763</v>
      </c>
      <c r="W6" s="228">
        <v>3.8576618141466241</v>
      </c>
      <c r="X6" s="228">
        <v>2.422634231511438</v>
      </c>
      <c r="Y6" s="228">
        <v>4.4899814332282517</v>
      </c>
      <c r="Z6" s="228">
        <v>2.3102010686439627</v>
      </c>
      <c r="AA6" s="228">
        <v>1.0399606131296082</v>
      </c>
      <c r="AB6" s="228">
        <v>0.21887685182038297</v>
      </c>
      <c r="AC6" s="228">
        <v>0.99126393275923874</v>
      </c>
      <c r="AD6" s="1"/>
    </row>
    <row r="7" spans="1:30">
      <c r="A7" s="72" t="s">
        <v>153</v>
      </c>
      <c r="B7" s="72" t="s">
        <v>154</v>
      </c>
      <c r="C7" s="72" t="s">
        <v>159</v>
      </c>
      <c r="D7" s="72" t="s">
        <v>160</v>
      </c>
      <c r="E7" s="73">
        <v>30.259598481874008</v>
      </c>
      <c r="F7" s="73">
        <v>53.788604227670163</v>
      </c>
      <c r="G7" s="73">
        <v>21.926114507899072</v>
      </c>
      <c r="H7" s="73">
        <v>13.624424663048245</v>
      </c>
      <c r="I7" s="73">
        <v>29.077647335932369</v>
      </c>
      <c r="J7" s="228">
        <v>28.577037533506058</v>
      </c>
      <c r="K7" s="228">
        <v>24.021904066608187</v>
      </c>
      <c r="L7" s="228">
        <v>7.0019630490284754</v>
      </c>
      <c r="M7" s="228">
        <v>-3.1310886972240155</v>
      </c>
      <c r="N7" s="228">
        <v>10.856407600088531</v>
      </c>
      <c r="O7" s="228">
        <v>24.598098861537338</v>
      </c>
      <c r="P7" s="228">
        <v>-2.0071938584932525</v>
      </c>
      <c r="Q7" s="228">
        <v>1.320432191373385</v>
      </c>
      <c r="R7" s="228">
        <v>8.330728495406305</v>
      </c>
      <c r="S7" s="228">
        <v>12.247624323301622</v>
      </c>
      <c r="T7" s="228">
        <v>16.125362223398227</v>
      </c>
      <c r="U7" s="228">
        <v>10.546695837435323</v>
      </c>
      <c r="V7" s="228">
        <v>6.3953443052902799</v>
      </c>
      <c r="W7" s="228">
        <v>15.76276917163932</v>
      </c>
      <c r="X7" s="228">
        <v>-11.161590961287871</v>
      </c>
      <c r="Y7" s="228">
        <v>16.119786936847774</v>
      </c>
      <c r="Z7" s="228">
        <v>18.34299921025719</v>
      </c>
      <c r="AA7" s="228">
        <v>7.5564022332789165</v>
      </c>
      <c r="AB7" s="228">
        <v>-0.11227791804097365</v>
      </c>
      <c r="AC7" s="228">
        <v>-0.41208465591789434</v>
      </c>
      <c r="AD7" s="1"/>
    </row>
    <row r="8" spans="1:30">
      <c r="A8" s="72" t="s">
        <v>153</v>
      </c>
      <c r="B8" s="72" t="s">
        <v>154</v>
      </c>
      <c r="C8" s="72" t="s">
        <v>161</v>
      </c>
      <c r="D8" s="72" t="s">
        <v>162</v>
      </c>
      <c r="J8" s="228"/>
      <c r="K8" s="228"/>
      <c r="L8" s="228"/>
      <c r="M8" s="228"/>
      <c r="N8" s="228"/>
      <c r="O8" s="228"/>
      <c r="P8" s="228"/>
      <c r="Q8" s="228"/>
      <c r="R8" s="228"/>
      <c r="S8" s="228"/>
      <c r="T8" s="228"/>
      <c r="U8" s="228"/>
      <c r="V8" s="228"/>
      <c r="W8" s="228"/>
      <c r="X8" s="228"/>
      <c r="Y8" s="228"/>
      <c r="Z8" s="228"/>
      <c r="AA8" s="228"/>
      <c r="AB8" s="228"/>
      <c r="AC8" s="228"/>
      <c r="AD8" s="1"/>
    </row>
    <row r="9" spans="1:30">
      <c r="A9" s="72" t="s">
        <v>153</v>
      </c>
      <c r="B9" s="72" t="s">
        <v>154</v>
      </c>
      <c r="C9" s="72" t="s">
        <v>163</v>
      </c>
      <c r="D9" s="72" t="s">
        <v>164</v>
      </c>
      <c r="E9" s="73">
        <v>7.3262512448464037</v>
      </c>
      <c r="F9" s="73">
        <v>6.9351393476203498</v>
      </c>
      <c r="G9" s="73">
        <v>6.7107713563414109</v>
      </c>
      <c r="H9" s="73">
        <v>4.5372410811195465</v>
      </c>
      <c r="I9" s="73">
        <v>3.8798420607297714</v>
      </c>
      <c r="J9" s="228">
        <v>4.9331288470211945</v>
      </c>
      <c r="K9" s="228">
        <v>0.79717455927787739</v>
      </c>
      <c r="L9" s="228">
        <v>2.2281585140173803</v>
      </c>
      <c r="M9" s="228">
        <v>1.4995591822801941</v>
      </c>
      <c r="N9" s="228">
        <v>2.7319773284171163</v>
      </c>
      <c r="O9" s="228">
        <v>29.2262783221598</v>
      </c>
      <c r="P9" s="228">
        <v>2.7694119105162116</v>
      </c>
      <c r="Q9" s="228">
        <v>3.4010645814658744</v>
      </c>
      <c r="R9" s="228">
        <v>2.8792023492683114</v>
      </c>
      <c r="S9" s="228">
        <v>3.3503409176888397</v>
      </c>
      <c r="T9" s="228">
        <v>3.1002928158718532</v>
      </c>
      <c r="U9" s="228">
        <v>3.1994079241161728</v>
      </c>
      <c r="V9" s="228">
        <v>3.8699169557363291</v>
      </c>
      <c r="W9" s="228">
        <v>1.9801025071013214</v>
      </c>
      <c r="X9" s="228">
        <v>1.0923000361628965E-4</v>
      </c>
      <c r="Y9" s="228">
        <v>1.6003970135586059</v>
      </c>
      <c r="Z9" s="228">
        <v>2.4997290008814446</v>
      </c>
      <c r="AA9" s="228">
        <v>1.0999669224826931</v>
      </c>
      <c r="AB9" s="228">
        <v>-1.9438495272083856E-4</v>
      </c>
      <c r="AC9" s="228"/>
      <c r="AD9" s="1"/>
    </row>
    <row r="10" spans="1:30">
      <c r="A10" s="72" t="s">
        <v>153</v>
      </c>
      <c r="B10" s="72" t="s">
        <v>154</v>
      </c>
      <c r="C10" s="72" t="s">
        <v>165</v>
      </c>
      <c r="D10" s="72" t="s">
        <v>166</v>
      </c>
      <c r="E10" s="73">
        <v>10.858623912207818</v>
      </c>
      <c r="F10" s="73">
        <v>165.39958083649407</v>
      </c>
      <c r="G10" s="73">
        <v>252.74049654981997</v>
      </c>
      <c r="H10" s="73">
        <v>1253.2805681805889</v>
      </c>
      <c r="I10" s="73">
        <v>2124.607237187663</v>
      </c>
      <c r="J10" s="228">
        <v>1895.3240889845738</v>
      </c>
      <c r="K10" s="228">
        <v>5399.5068518288999</v>
      </c>
      <c r="L10" s="228">
        <v>94.319570961376314</v>
      </c>
      <c r="M10" s="228">
        <v>35.316825217244997</v>
      </c>
      <c r="N10" s="228">
        <v>556.9392568173281</v>
      </c>
      <c r="O10" s="228">
        <v>418.23295390031694</v>
      </c>
      <c r="P10" s="228">
        <v>106.32249240808508</v>
      </c>
      <c r="Q10" s="228">
        <v>196.57679310990773</v>
      </c>
      <c r="R10" s="228"/>
      <c r="S10" s="228"/>
      <c r="T10" s="228"/>
      <c r="U10" s="228"/>
      <c r="V10" s="228"/>
      <c r="W10" s="228"/>
      <c r="X10" s="228"/>
      <c r="Y10" s="228"/>
      <c r="Z10" s="228"/>
      <c r="AA10" s="228"/>
      <c r="AB10" s="228"/>
      <c r="AC10" s="228"/>
      <c r="AD10" s="1"/>
    </row>
    <row r="11" spans="1:30">
      <c r="A11" s="72" t="s">
        <v>153</v>
      </c>
      <c r="B11" s="72" t="s">
        <v>154</v>
      </c>
      <c r="C11" s="72" t="s">
        <v>167</v>
      </c>
      <c r="D11" s="72" t="s">
        <v>168</v>
      </c>
      <c r="E11" s="73">
        <v>2.2624687447807617</v>
      </c>
      <c r="F11" s="73">
        <v>2.7142021651680039</v>
      </c>
      <c r="G11" s="73">
        <v>2.39041489907288</v>
      </c>
      <c r="H11" s="73">
        <v>2.2240746641767117</v>
      </c>
      <c r="I11" s="73">
        <v>3.0208389526841017</v>
      </c>
      <c r="J11" s="228">
        <v>3.126892435576778</v>
      </c>
      <c r="K11" s="228">
        <v>2.575015230063741</v>
      </c>
      <c r="L11" s="228">
        <v>2.174720084904564</v>
      </c>
      <c r="M11" s="228">
        <v>2.4160833511537732</v>
      </c>
      <c r="N11" s="228">
        <v>0.96954966863917491</v>
      </c>
      <c r="O11" s="228">
        <v>14.476225102639191</v>
      </c>
      <c r="P11" s="228">
        <v>1.9721938484196926</v>
      </c>
      <c r="Q11" s="228">
        <v>0.77063914053584881</v>
      </c>
      <c r="R11" s="228">
        <v>-1.1754978046154321</v>
      </c>
      <c r="S11" s="228">
        <v>1.5777936625003264</v>
      </c>
      <c r="T11" s="228">
        <v>4.6556835278115329</v>
      </c>
      <c r="U11" s="228">
        <v>0.3852829545422054</v>
      </c>
      <c r="V11" s="228">
        <v>3.7236676443021821</v>
      </c>
      <c r="W11" s="228">
        <v>4.4318707063573584</v>
      </c>
      <c r="X11" s="228">
        <v>1.7910952450344837</v>
      </c>
      <c r="Y11" s="228">
        <v>1.3660020686267984</v>
      </c>
      <c r="Z11" s="228">
        <v>1.3221700254706406</v>
      </c>
      <c r="AA11" s="228">
        <v>2.49947260168166</v>
      </c>
      <c r="AB11" s="228">
        <v>3.819844969910946E-3</v>
      </c>
      <c r="AC11" s="228">
        <v>-2.9800743509939593</v>
      </c>
      <c r="AD11" s="1"/>
    </row>
    <row r="12" spans="1:30">
      <c r="A12" s="72" t="s">
        <v>153</v>
      </c>
      <c r="B12" s="72" t="s">
        <v>154</v>
      </c>
      <c r="C12" s="72" t="s">
        <v>169</v>
      </c>
      <c r="D12" s="72" t="s">
        <v>170</v>
      </c>
      <c r="E12" s="73">
        <v>2076.793473222132</v>
      </c>
      <c r="F12" s="73">
        <v>132.9532281427737</v>
      </c>
      <c r="G12" s="73">
        <v>11.920760241953076</v>
      </c>
      <c r="H12" s="73">
        <v>-1.4666599492073829</v>
      </c>
      <c r="I12" s="73">
        <v>2.8493225343198674</v>
      </c>
      <c r="J12" s="228">
        <v>3.1651233950493918</v>
      </c>
      <c r="K12" s="228">
        <v>-5.2375492366337539E-2</v>
      </c>
      <c r="L12" s="228">
        <v>-0.46391313413369062</v>
      </c>
      <c r="M12" s="228">
        <v>-1.7052796372014996</v>
      </c>
      <c r="N12" s="228">
        <v>-1.836558378215102</v>
      </c>
      <c r="O12" s="228">
        <v>1.0372870904984239</v>
      </c>
      <c r="P12" s="228">
        <v>-1.0957677045019238</v>
      </c>
      <c r="Q12" s="228">
        <v>30.555204028840905</v>
      </c>
      <c r="R12" s="228">
        <v>10.495703041955665</v>
      </c>
      <c r="S12" s="228">
        <v>30.736864170014911</v>
      </c>
      <c r="T12" s="228">
        <v>10.620155545216562</v>
      </c>
      <c r="U12" s="228">
        <v>15.242433413901281</v>
      </c>
      <c r="V12" s="228">
        <v>17.678920971174477</v>
      </c>
      <c r="W12" s="228">
        <v>21.245671503313886</v>
      </c>
      <c r="X12" s="228">
        <v>9.885040852897788</v>
      </c>
      <c r="Y12" s="228">
        <v>17.210572472385195</v>
      </c>
      <c r="Z12" s="228">
        <v>17.797685999102299</v>
      </c>
      <c r="AA12" s="228">
        <v>18.666447986847515</v>
      </c>
      <c r="AB12" s="228">
        <v>19.712471413044483</v>
      </c>
      <c r="AC12" s="228">
        <v>29.34136460269815</v>
      </c>
      <c r="AD12" s="1"/>
    </row>
    <row r="13" spans="1:30">
      <c r="A13" s="72" t="s">
        <v>153</v>
      </c>
      <c r="B13" s="72" t="s">
        <v>154</v>
      </c>
      <c r="C13" s="72" t="s">
        <v>171</v>
      </c>
      <c r="D13" s="72" t="s">
        <v>172</v>
      </c>
      <c r="F13" s="73">
        <v>79.386104295597079</v>
      </c>
      <c r="G13" s="73">
        <v>568.80732996952133</v>
      </c>
      <c r="H13" s="73">
        <v>1391.1664605647893</v>
      </c>
      <c r="I13" s="73">
        <v>4107.2967860975159</v>
      </c>
      <c r="J13" s="228">
        <v>161.16391756269445</v>
      </c>
      <c r="K13" s="228">
        <v>19.591770303754785</v>
      </c>
      <c r="L13" s="228">
        <v>17.735994507459992</v>
      </c>
      <c r="M13" s="228">
        <v>10.698497748079674</v>
      </c>
      <c r="N13" s="228">
        <v>5.3804078495574004E-2</v>
      </c>
      <c r="O13" s="228">
        <v>-1.3736759973722883</v>
      </c>
      <c r="P13" s="228">
        <v>4.0691399397479557</v>
      </c>
      <c r="Q13" s="228">
        <v>2.3697878125225316</v>
      </c>
      <c r="R13" s="228">
        <v>4.5610983976886956</v>
      </c>
      <c r="S13" s="228">
        <v>6.3095327165958395</v>
      </c>
      <c r="T13" s="228">
        <v>3.2398362525058957</v>
      </c>
      <c r="U13" s="228">
        <v>4.6198576660584649</v>
      </c>
      <c r="V13" s="228">
        <v>4.2327703822815295</v>
      </c>
      <c r="W13" s="228">
        <v>5.9895623594451877</v>
      </c>
      <c r="X13" s="228">
        <v>2.5569350538063134</v>
      </c>
      <c r="Y13" s="228">
        <v>7.768715481804179</v>
      </c>
      <c r="Z13" s="228">
        <v>4.281549998316649</v>
      </c>
      <c r="AA13" s="228">
        <v>5.3458044158699352</v>
      </c>
      <c r="AB13" s="228">
        <v>3.3668246422446515</v>
      </c>
      <c r="AC13" s="228">
        <v>2.7161111287386888</v>
      </c>
      <c r="AD13" s="1"/>
    </row>
    <row r="14" spans="1:30">
      <c r="A14" s="72" t="s">
        <v>153</v>
      </c>
      <c r="B14" s="72" t="s">
        <v>154</v>
      </c>
      <c r="C14" s="72" t="s">
        <v>173</v>
      </c>
      <c r="D14" s="72" t="s">
        <v>174</v>
      </c>
      <c r="G14" s="73">
        <v>5.7038921526660005</v>
      </c>
      <c r="H14" s="73">
        <v>8.6497987965478984</v>
      </c>
      <c r="I14" s="73">
        <v>8.497252448098024</v>
      </c>
      <c r="J14" s="228">
        <v>-1.9349794751094862</v>
      </c>
      <c r="K14" s="228">
        <v>-3.0891097934463261</v>
      </c>
      <c r="L14" s="228">
        <v>4.0739303863051504</v>
      </c>
      <c r="M14" s="228">
        <v>7.4754938198592384</v>
      </c>
      <c r="N14" s="228">
        <v>-1.0192115219251292</v>
      </c>
      <c r="O14" s="228">
        <v>9.1427411400771774</v>
      </c>
      <c r="P14" s="228">
        <v>4.7662207941747425</v>
      </c>
      <c r="Q14" s="228">
        <v>0.61671321824381664</v>
      </c>
      <c r="R14" s="228">
        <v>-3.1505347955627343</v>
      </c>
      <c r="S14" s="228">
        <v>8.9577248381238661</v>
      </c>
      <c r="T14" s="228">
        <v>4.2136962877697073</v>
      </c>
      <c r="U14" s="228">
        <v>1.4908946307051991</v>
      </c>
      <c r="V14" s="228">
        <v>12.462489021823757</v>
      </c>
      <c r="W14" s="228">
        <v>14.275706447256084</v>
      </c>
      <c r="X14" s="228">
        <v>-5.1320555931238943</v>
      </c>
      <c r="Y14" s="228"/>
      <c r="Z14" s="228"/>
      <c r="AA14" s="228"/>
      <c r="AB14" s="228"/>
      <c r="AC14" s="228"/>
      <c r="AD14" s="1"/>
    </row>
    <row r="15" spans="1:30">
      <c r="A15" s="72" t="s">
        <v>153</v>
      </c>
      <c r="B15" s="72" t="s">
        <v>154</v>
      </c>
      <c r="C15" s="72" t="s">
        <v>175</v>
      </c>
      <c r="D15" s="72" t="s">
        <v>176</v>
      </c>
      <c r="E15" s="73">
        <v>6.1466842774199364</v>
      </c>
      <c r="F15" s="73">
        <v>3.0468343543865046</v>
      </c>
      <c r="G15" s="73">
        <v>1.4228107056783585</v>
      </c>
      <c r="H15" s="73">
        <v>0.83577648492507706</v>
      </c>
      <c r="I15" s="73">
        <v>1.0827210459678724</v>
      </c>
      <c r="J15" s="228">
        <v>2.2361204679282309</v>
      </c>
      <c r="K15" s="228">
        <v>2.685930346066371</v>
      </c>
      <c r="L15" s="228">
        <v>1.2245639672587174</v>
      </c>
      <c r="M15" s="228">
        <v>1.2737404122898255</v>
      </c>
      <c r="N15" s="228">
        <v>0.33782403823070695</v>
      </c>
      <c r="O15" s="228">
        <v>2.5596005710835357</v>
      </c>
      <c r="P15" s="228">
        <v>4.7136054232403097</v>
      </c>
      <c r="Q15" s="228">
        <v>2.8629555796125743</v>
      </c>
      <c r="R15" s="228">
        <v>3.1160661078144045</v>
      </c>
      <c r="S15" s="228">
        <v>3.2834460313117688</v>
      </c>
      <c r="T15" s="228">
        <v>3.7102702517682502</v>
      </c>
      <c r="U15" s="228">
        <v>5.0667355361483857</v>
      </c>
      <c r="V15" s="228">
        <v>4.9773133838997978</v>
      </c>
      <c r="W15" s="228">
        <v>4.5378116424769956</v>
      </c>
      <c r="X15" s="228">
        <v>4.9261679979929625</v>
      </c>
      <c r="Y15" s="228">
        <v>1.007900819328384</v>
      </c>
      <c r="Z15" s="228">
        <v>6.1868418404157524</v>
      </c>
      <c r="AA15" s="228">
        <v>2.0559142803588486</v>
      </c>
      <c r="AB15" s="228">
        <v>-0.1993713243203814</v>
      </c>
      <c r="AC15" s="228">
        <v>1.413621117527569</v>
      </c>
      <c r="AD15" s="1"/>
    </row>
    <row r="16" spans="1:30">
      <c r="A16" s="72" t="s">
        <v>153</v>
      </c>
      <c r="B16" s="72" t="s">
        <v>154</v>
      </c>
      <c r="C16" s="72" t="s">
        <v>177</v>
      </c>
      <c r="D16" s="72" t="s">
        <v>178</v>
      </c>
      <c r="E16" s="73">
        <v>2.9996804361726674</v>
      </c>
      <c r="F16" s="73">
        <v>3.6418715150201137</v>
      </c>
      <c r="G16" s="73">
        <v>3.4790930928101318</v>
      </c>
      <c r="H16" s="73">
        <v>2.757084619932229</v>
      </c>
      <c r="I16" s="73">
        <v>2.5249429002433175</v>
      </c>
      <c r="J16" s="228">
        <v>1.8139180626662608</v>
      </c>
      <c r="K16" s="228">
        <v>0.95561935233405393</v>
      </c>
      <c r="L16" s="228">
        <v>1.1608277577473984</v>
      </c>
      <c r="M16" s="228">
        <v>0.41779052644214687</v>
      </c>
      <c r="N16" s="228">
        <v>0.27602109240139328</v>
      </c>
      <c r="O16" s="228">
        <v>1.3914620541905407</v>
      </c>
      <c r="P16" s="228">
        <v>1.8606063972151929</v>
      </c>
      <c r="Q16" s="228">
        <v>1.1453039873494646</v>
      </c>
      <c r="R16" s="228">
        <v>1.3092966060498128</v>
      </c>
      <c r="S16" s="228">
        <v>1.7937001924083802</v>
      </c>
      <c r="T16" s="228">
        <v>2.5679040253256318</v>
      </c>
      <c r="U16" s="228">
        <v>1.9086354567299253</v>
      </c>
      <c r="V16" s="228">
        <v>2.2519880457205375</v>
      </c>
      <c r="W16" s="228">
        <v>1.8188159478820012</v>
      </c>
      <c r="X16" s="228">
        <v>1.9045113390503872</v>
      </c>
      <c r="Y16" s="228">
        <v>1.0008303622131933</v>
      </c>
      <c r="Z16" s="228">
        <v>1.8915905889138998</v>
      </c>
      <c r="AA16" s="228">
        <v>1.9578370797343325</v>
      </c>
      <c r="AB16" s="228">
        <v>1.5103089434121557</v>
      </c>
      <c r="AC16" s="228">
        <v>1.6283025878019117</v>
      </c>
      <c r="AD16" s="1"/>
    </row>
    <row r="17" spans="1:30">
      <c r="A17" s="72" t="s">
        <v>153</v>
      </c>
      <c r="B17" s="72" t="s">
        <v>154</v>
      </c>
      <c r="C17" s="72" t="s">
        <v>179</v>
      </c>
      <c r="D17" s="72" t="s">
        <v>180</v>
      </c>
      <c r="F17" s="73">
        <v>83.549512343567301</v>
      </c>
      <c r="G17" s="73">
        <v>1065.3292252703893</v>
      </c>
      <c r="H17" s="73">
        <v>747.56698144897075</v>
      </c>
      <c r="I17" s="73">
        <v>1385.2020320850579</v>
      </c>
      <c r="J17" s="228">
        <v>545.69531044203882</v>
      </c>
      <c r="K17" s="228">
        <v>26.421012478942814</v>
      </c>
      <c r="L17" s="228">
        <v>9.2402132061217657</v>
      </c>
      <c r="M17" s="228">
        <v>-0.96393113574406186</v>
      </c>
      <c r="N17" s="228">
        <v>2.1610072603829451</v>
      </c>
      <c r="O17" s="228">
        <v>12.493369676934023</v>
      </c>
      <c r="P17" s="228">
        <v>2.5150101002047904</v>
      </c>
      <c r="Q17" s="228">
        <v>3.1193191326762246</v>
      </c>
      <c r="R17" s="228">
        <v>6.0086140132978869</v>
      </c>
      <c r="S17" s="228">
        <v>8.3151762912728913</v>
      </c>
      <c r="T17" s="228">
        <v>16.139421543106749</v>
      </c>
      <c r="U17" s="228">
        <v>11.301397667122032</v>
      </c>
      <c r="V17" s="228">
        <v>20.98171055568389</v>
      </c>
      <c r="W17" s="228">
        <v>27.76195317789238</v>
      </c>
      <c r="X17" s="228">
        <v>-18.929731587457368</v>
      </c>
      <c r="Y17" s="228">
        <v>13.756552992636387</v>
      </c>
      <c r="Z17" s="228">
        <v>22.566086713746003</v>
      </c>
      <c r="AA17" s="228">
        <v>1.4413442651971025</v>
      </c>
      <c r="AB17" s="228">
        <v>1.0210667002138081</v>
      </c>
      <c r="AC17" s="228">
        <v>0.19611172938959953</v>
      </c>
      <c r="AD17" s="1"/>
    </row>
    <row r="18" spans="1:30">
      <c r="A18" s="72" t="s">
        <v>153</v>
      </c>
      <c r="B18" s="72" t="s">
        <v>154</v>
      </c>
      <c r="C18" s="72" t="s">
        <v>181</v>
      </c>
      <c r="D18" s="72" t="s">
        <v>182</v>
      </c>
      <c r="E18" s="73">
        <v>5.073711224793982</v>
      </c>
      <c r="F18" s="73">
        <v>2.5565382185723422</v>
      </c>
      <c r="G18" s="73">
        <v>3.9055659160333249</v>
      </c>
      <c r="H18" s="73">
        <v>-0.85198360641216198</v>
      </c>
      <c r="I18" s="73">
        <v>2.1833662322262342</v>
      </c>
      <c r="J18" s="228">
        <v>0.80243595155657488</v>
      </c>
      <c r="K18" s="228">
        <v>0.98424333264397035</v>
      </c>
      <c r="L18" s="228">
        <v>34.687616892616205</v>
      </c>
      <c r="M18" s="228">
        <v>3.0493128177925684</v>
      </c>
      <c r="N18" s="228">
        <v>4.9509405063141116</v>
      </c>
      <c r="O18" s="228">
        <v>0.92183066446843043</v>
      </c>
      <c r="P18" s="228">
        <v>0.35359062214183723</v>
      </c>
      <c r="Q18" s="228">
        <v>3.9608188388627639</v>
      </c>
      <c r="R18" s="228">
        <v>1.1546133483889065</v>
      </c>
      <c r="S18" s="228">
        <v>1.1944872447938337</v>
      </c>
      <c r="T18" s="228">
        <v>5.056827497721855</v>
      </c>
      <c r="U18" s="228">
        <v>0.82796732302807641</v>
      </c>
      <c r="V18" s="228">
        <v>2.9475255704500825</v>
      </c>
      <c r="W18" s="228">
        <v>1.4888899025596913</v>
      </c>
      <c r="X18" s="228">
        <v>-1.0365421207707328</v>
      </c>
      <c r="Y18" s="228">
        <v>-0.392644699625464</v>
      </c>
      <c r="Z18" s="228">
        <v>-0.85835037834389993</v>
      </c>
      <c r="AA18" s="228">
        <v>2.1052209048129527</v>
      </c>
      <c r="AB18" s="228">
        <v>2.3732295828263261</v>
      </c>
      <c r="AC18" s="228">
        <v>-8.79170845999937E-2</v>
      </c>
      <c r="AD18" s="1"/>
    </row>
    <row r="19" spans="1:30">
      <c r="A19" s="72" t="s">
        <v>153</v>
      </c>
      <c r="B19" s="72" t="s">
        <v>154</v>
      </c>
      <c r="C19" s="72" t="s">
        <v>183</v>
      </c>
      <c r="D19" s="72" t="s">
        <v>184</v>
      </c>
      <c r="E19" s="73">
        <v>4.826693103224116</v>
      </c>
      <c r="F19" s="73">
        <v>-1.8825275034596132</v>
      </c>
      <c r="G19" s="73">
        <v>-3.532648805545648</v>
      </c>
      <c r="H19" s="73">
        <v>-3.0258169763638421</v>
      </c>
      <c r="I19" s="73">
        <v>7.3311888756207821</v>
      </c>
      <c r="J19" s="228">
        <v>1.0906684880967958</v>
      </c>
      <c r="K19" s="228">
        <v>0.19672192861814608</v>
      </c>
      <c r="L19" s="228">
        <v>0.9317151114523341</v>
      </c>
      <c r="M19" s="228">
        <v>-7.0574105653771824</v>
      </c>
      <c r="N19" s="228">
        <v>2.6564337427803224</v>
      </c>
      <c r="O19" s="228">
        <v>29.991483903882482</v>
      </c>
      <c r="P19" s="228">
        <v>-3.3638761777698676</v>
      </c>
      <c r="Q19" s="228">
        <v>3.5646423704526882</v>
      </c>
      <c r="R19" s="228">
        <v>8.4449436990217777</v>
      </c>
      <c r="S19" s="228">
        <v>10.991076723872723</v>
      </c>
      <c r="T19" s="228">
        <v>13.734992301728184</v>
      </c>
      <c r="U19" s="228">
        <v>8.8425313813364568</v>
      </c>
      <c r="V19" s="228">
        <v>8.4354370027954531</v>
      </c>
      <c r="W19" s="228">
        <v>11.36485349342226</v>
      </c>
      <c r="X19" s="228">
        <v>-12.993754932439913</v>
      </c>
      <c r="Y19" s="228">
        <v>7.4410148378925385</v>
      </c>
      <c r="Z19" s="228">
        <v>10.630176475738963</v>
      </c>
      <c r="AA19" s="228">
        <v>2.22721341495307</v>
      </c>
      <c r="AB19" s="228">
        <v>1.4691434724103374</v>
      </c>
      <c r="AC19" s="228">
        <v>-1.5148001286871278</v>
      </c>
      <c r="AD19" s="1"/>
    </row>
    <row r="20" spans="1:30">
      <c r="A20" s="72" t="s">
        <v>153</v>
      </c>
      <c r="B20" s="72" t="s">
        <v>154</v>
      </c>
      <c r="C20" s="72" t="s">
        <v>185</v>
      </c>
      <c r="D20" s="72" t="s">
        <v>186</v>
      </c>
      <c r="E20" s="73">
        <v>6.3355971849365034</v>
      </c>
      <c r="F20" s="73">
        <v>6.5962351709094378</v>
      </c>
      <c r="G20" s="73">
        <v>2.9763697664637618</v>
      </c>
      <c r="H20" s="73">
        <v>0.28696994316513269</v>
      </c>
      <c r="I20" s="73">
        <v>3.7718272470471845</v>
      </c>
      <c r="J20" s="228">
        <v>7.1449387044025769</v>
      </c>
      <c r="K20" s="228">
        <v>19.143213110266984</v>
      </c>
      <c r="L20" s="228">
        <v>3.8002322011815579</v>
      </c>
      <c r="M20" s="228">
        <v>4.7362125615392188</v>
      </c>
      <c r="N20" s="228">
        <v>3.7810377371878729</v>
      </c>
      <c r="O20" s="228">
        <v>3.4466593496047579</v>
      </c>
      <c r="P20" s="228">
        <v>3.2611601315307723</v>
      </c>
      <c r="Q20" s="228">
        <v>3.8928674349138106</v>
      </c>
      <c r="R20" s="228">
        <v>5.8158166483669902</v>
      </c>
      <c r="S20" s="228">
        <v>4.5621363795404335</v>
      </c>
      <c r="T20" s="228">
        <v>4.5863607046823205</v>
      </c>
      <c r="U20" s="228">
        <v>5.8759722577792672</v>
      </c>
      <c r="V20" s="228">
        <v>6.4712234556392616</v>
      </c>
      <c r="W20" s="228">
        <v>7.8609660920627107</v>
      </c>
      <c r="X20" s="228">
        <v>6.7643546860168442</v>
      </c>
      <c r="Y20" s="228">
        <v>7.1446487295715286</v>
      </c>
      <c r="Z20" s="228">
        <v>7.8594460349128497</v>
      </c>
      <c r="AA20" s="228">
        <v>8.1645977456059171</v>
      </c>
      <c r="AB20" s="228">
        <v>7.174963122534578</v>
      </c>
      <c r="AC20" s="228">
        <v>5.6687549575112683</v>
      </c>
      <c r="AD20" s="1"/>
    </row>
    <row r="21" spans="1:30">
      <c r="A21" s="72" t="s">
        <v>153</v>
      </c>
      <c r="B21" s="72" t="s">
        <v>154</v>
      </c>
      <c r="C21" s="72" t="s">
        <v>187</v>
      </c>
      <c r="D21" s="72" t="s">
        <v>188</v>
      </c>
      <c r="E21" s="73">
        <v>5.4510613605489766</v>
      </c>
      <c r="F21" s="73">
        <v>1.5982116940668192</v>
      </c>
      <c r="G21" s="73">
        <v>-1.4715591033237843</v>
      </c>
      <c r="H21" s="73">
        <v>2.8861076616551173</v>
      </c>
      <c r="I21" s="73">
        <v>1.200144010573851</v>
      </c>
      <c r="J21" s="228">
        <v>3.0306307354747162</v>
      </c>
      <c r="K21" s="228">
        <v>2.477344573234987</v>
      </c>
      <c r="L21" s="228">
        <v>0.96406164329519584</v>
      </c>
      <c r="M21" s="228">
        <v>8.7247632531184109</v>
      </c>
      <c r="N21" s="228">
        <v>4.4620253508837635</v>
      </c>
      <c r="O21" s="228">
        <v>-1.3908347690810956</v>
      </c>
      <c r="P21" s="228">
        <v>2.3024677669822893</v>
      </c>
      <c r="Q21" s="228">
        <v>0.87126280118006605</v>
      </c>
      <c r="R21" s="228">
        <v>1.163031249380083</v>
      </c>
      <c r="S21" s="228">
        <v>5.8342549738534615</v>
      </c>
      <c r="T21" s="228">
        <v>6.5960954031096577</v>
      </c>
      <c r="U21" s="228">
        <v>4.4858542221415831</v>
      </c>
      <c r="V21" s="228">
        <v>3.8681665922104145</v>
      </c>
      <c r="W21" s="228">
        <v>0.63493520129030401</v>
      </c>
      <c r="X21" s="228">
        <v>4.3596523916705365</v>
      </c>
      <c r="Y21" s="228">
        <v>-3.6646278762144391</v>
      </c>
      <c r="Z21" s="228">
        <v>-2.6773727134923035</v>
      </c>
      <c r="AA21" s="228">
        <v>-1.3003044471967939</v>
      </c>
      <c r="AB21" s="228">
        <v>-0.74194296313471852</v>
      </c>
      <c r="AC21" s="228">
        <v>1.5337798671247782</v>
      </c>
      <c r="AD21" s="1"/>
    </row>
    <row r="22" spans="1:30">
      <c r="A22" s="72" t="s">
        <v>153</v>
      </c>
      <c r="B22" s="72" t="s">
        <v>154</v>
      </c>
      <c r="C22" s="72" t="s">
        <v>189</v>
      </c>
      <c r="D22" s="72" t="s">
        <v>190</v>
      </c>
      <c r="F22" s="73">
        <v>103.59790932295931</v>
      </c>
      <c r="G22" s="73">
        <v>1074.1412068317409</v>
      </c>
      <c r="H22" s="73">
        <v>1053.4490387924682</v>
      </c>
      <c r="I22" s="73">
        <v>1945.1071100884417</v>
      </c>
      <c r="J22" s="228">
        <v>661.49300414925824</v>
      </c>
      <c r="K22" s="228">
        <v>53.715000981940193</v>
      </c>
      <c r="L22" s="228">
        <v>71.649450984319714</v>
      </c>
      <c r="M22" s="228">
        <v>76.580409364150512</v>
      </c>
      <c r="N22" s="228">
        <v>316.79333108853137</v>
      </c>
      <c r="O22" s="228">
        <v>185.29079825531204</v>
      </c>
      <c r="P22" s="228">
        <v>79.534572521797315</v>
      </c>
      <c r="Q22" s="228">
        <v>44.893739095270064</v>
      </c>
      <c r="R22" s="228">
        <v>30.685321361102012</v>
      </c>
      <c r="S22" s="228">
        <v>22.675122647451971</v>
      </c>
      <c r="T22" s="228">
        <v>18.972162257279294</v>
      </c>
      <c r="U22" s="228">
        <v>10.74861042048758</v>
      </c>
      <c r="V22" s="228">
        <v>12.87270908822245</v>
      </c>
      <c r="W22" s="228">
        <v>21.213535555069413</v>
      </c>
      <c r="X22" s="228">
        <v>5.6838113883240169</v>
      </c>
      <c r="Y22" s="228">
        <v>11.071485731255621</v>
      </c>
      <c r="Z22" s="228">
        <v>71.179528774812809</v>
      </c>
      <c r="AA22" s="228">
        <v>75.438580626207312</v>
      </c>
      <c r="AB22" s="228">
        <v>21.091582028268306</v>
      </c>
      <c r="AC22" s="228">
        <v>18.052030415839397</v>
      </c>
      <c r="AD22" s="1"/>
    </row>
    <row r="23" spans="1:30">
      <c r="A23" s="72" t="s">
        <v>153</v>
      </c>
      <c r="B23" s="72" t="s">
        <v>154</v>
      </c>
      <c r="C23" s="72" t="s">
        <v>191</v>
      </c>
      <c r="D23" s="72" t="s">
        <v>192</v>
      </c>
      <c r="E23" s="73">
        <v>2.8124032043122469</v>
      </c>
      <c r="F23" s="73">
        <v>2.87662455576789</v>
      </c>
      <c r="G23" s="73">
        <v>3.4245245481249356</v>
      </c>
      <c r="H23" s="73">
        <v>3.9932318417176873</v>
      </c>
      <c r="I23" s="73">
        <v>2.094305073985737</v>
      </c>
      <c r="J23" s="228">
        <v>1.2207694609881656</v>
      </c>
      <c r="K23" s="228">
        <v>0.44403759083438388</v>
      </c>
      <c r="L23" s="228">
        <v>0.89945236223330483</v>
      </c>
      <c r="M23" s="228">
        <v>1.7606421669820378</v>
      </c>
      <c r="N23" s="228">
        <v>0.56868684800303981</v>
      </c>
      <c r="O23" s="228">
        <v>2.0234132307092239</v>
      </c>
      <c r="P23" s="228">
        <v>2.1015198704304794</v>
      </c>
      <c r="Q23" s="228">
        <v>1.6800118324149338</v>
      </c>
      <c r="R23" s="228">
        <v>1.9630631124854148</v>
      </c>
      <c r="S23" s="228">
        <v>1.9803701543696093</v>
      </c>
      <c r="T23" s="228">
        <v>2.1360793167421122</v>
      </c>
      <c r="U23" s="228">
        <v>2.3164492558037608</v>
      </c>
      <c r="V23" s="228">
        <v>2.0584868418473548</v>
      </c>
      <c r="W23" s="228">
        <v>1.9515880395413348</v>
      </c>
      <c r="X23" s="228">
        <v>0.81074396155057116</v>
      </c>
      <c r="Y23" s="228">
        <v>1.9322574624191162</v>
      </c>
      <c r="Z23" s="228">
        <v>2.0030946022177858</v>
      </c>
      <c r="AA23" s="228">
        <v>2.0384473922815118</v>
      </c>
      <c r="AB23" s="228">
        <v>1.3460878170312753</v>
      </c>
      <c r="AC23" s="228">
        <v>0.66558792560842051</v>
      </c>
      <c r="AD23" s="1"/>
    </row>
    <row r="24" spans="1:30">
      <c r="A24" s="72" t="s">
        <v>153</v>
      </c>
      <c r="B24" s="72" t="s">
        <v>154</v>
      </c>
      <c r="C24" s="72" t="s">
        <v>193</v>
      </c>
      <c r="D24" s="72" t="s">
        <v>194</v>
      </c>
      <c r="E24" s="73">
        <v>2.813281688441549</v>
      </c>
      <c r="F24" s="73">
        <v>-2.56071324572207</v>
      </c>
      <c r="G24" s="73">
        <v>3.9934962097164544</v>
      </c>
      <c r="H24" s="73">
        <v>1.651519835617691</v>
      </c>
      <c r="I24" s="73">
        <v>3.5881050346233678</v>
      </c>
      <c r="J24" s="228">
        <v>6.0786538766529787</v>
      </c>
      <c r="K24" s="228">
        <v>1.9687349692437977</v>
      </c>
      <c r="L24" s="228">
        <v>-1.4767879806259998</v>
      </c>
      <c r="M24" s="228">
        <v>1.5027413151992448</v>
      </c>
      <c r="N24" s="228">
        <v>-2.2356847760255789</v>
      </c>
      <c r="O24" s="228">
        <v>0.45889331509452802</v>
      </c>
      <c r="P24" s="228">
        <v>-0.22268141132674657</v>
      </c>
      <c r="Q24" s="228">
        <v>1.7528399650906579</v>
      </c>
      <c r="R24" s="228">
        <v>-2.8641947726894728</v>
      </c>
      <c r="S24" s="228">
        <v>2.0714042289494188</v>
      </c>
      <c r="T24" s="228">
        <v>2.6799980206097445</v>
      </c>
      <c r="U24" s="228">
        <v>4.4789606961829236</v>
      </c>
      <c r="V24" s="228">
        <v>4.8452701708881989</v>
      </c>
      <c r="W24" s="228">
        <v>2.7330168561094439</v>
      </c>
      <c r="X24" s="228">
        <v>-3.0056604198179855</v>
      </c>
      <c r="Y24" s="228">
        <v>1.1377956923535493</v>
      </c>
      <c r="Z24" s="228">
        <v>4.2409554717041829</v>
      </c>
      <c r="AA24" s="228">
        <v>1.9423449194249969</v>
      </c>
      <c r="AB24" s="228">
        <v>1.6531188587302239</v>
      </c>
      <c r="AC24" s="228">
        <v>0.98997485418182407</v>
      </c>
      <c r="AD24" s="1"/>
    </row>
    <row r="25" spans="1:30">
      <c r="A25" s="72" t="s">
        <v>153</v>
      </c>
      <c r="B25" s="72" t="s">
        <v>154</v>
      </c>
      <c r="C25" s="72" t="s">
        <v>195</v>
      </c>
      <c r="D25" s="72" t="s">
        <v>196</v>
      </c>
      <c r="E25" s="73">
        <v>1.5541709930101177</v>
      </c>
      <c r="F25" s="73">
        <v>0.70244568546742414</v>
      </c>
      <c r="G25" s="73">
        <v>3.361901294555139</v>
      </c>
      <c r="H25" s="73">
        <v>1.1624447345984805</v>
      </c>
      <c r="I25" s="73">
        <v>33.503976619432308</v>
      </c>
      <c r="J25" s="228">
        <v>15.099451914057127</v>
      </c>
      <c r="K25" s="228">
        <v>6.9072936615541636</v>
      </c>
      <c r="L25" s="228">
        <v>3.6675091756953577</v>
      </c>
      <c r="M25" s="228">
        <v>5.2316047468639937</v>
      </c>
      <c r="N25" s="228">
        <v>8.5432604885785395</v>
      </c>
      <c r="O25" s="228">
        <v>4.3380650072849249</v>
      </c>
      <c r="P25" s="228">
        <v>1.9720791085099876</v>
      </c>
      <c r="Q25" s="228">
        <v>3.5531068783964912</v>
      </c>
      <c r="R25" s="228">
        <v>3.0638677100889566</v>
      </c>
      <c r="S25" s="228">
        <v>0.77019548977925467</v>
      </c>
      <c r="T25" s="228">
        <v>4.2938052170467387</v>
      </c>
      <c r="U25" s="228">
        <v>2.0916686285834061</v>
      </c>
      <c r="V25" s="228">
        <v>0.39049425415598193</v>
      </c>
      <c r="W25" s="228">
        <v>6.4345218260579742</v>
      </c>
      <c r="X25" s="228">
        <v>2.5403011083584772</v>
      </c>
      <c r="Y25" s="228">
        <v>0.87840122218538852</v>
      </c>
      <c r="Z25" s="228">
        <v>3.7338775253999472</v>
      </c>
      <c r="AA25" s="228">
        <v>7.4021002160574056</v>
      </c>
      <c r="AB25" s="228">
        <v>1.6264018968405765</v>
      </c>
      <c r="AC25" s="228">
        <v>-1.279081611087804</v>
      </c>
      <c r="AD25" s="1"/>
    </row>
    <row r="26" spans="1:30">
      <c r="A26" s="72" t="s">
        <v>153</v>
      </c>
      <c r="B26" s="72" t="s">
        <v>154</v>
      </c>
      <c r="C26" s="72" t="s">
        <v>197</v>
      </c>
      <c r="D26" s="72" t="s">
        <v>198</v>
      </c>
      <c r="E26" s="73">
        <v>6.0335723100890704</v>
      </c>
      <c r="F26" s="73">
        <v>6.4305905236252272</v>
      </c>
      <c r="G26" s="73">
        <v>2.8138839835540495</v>
      </c>
      <c r="H26" s="73">
        <v>5.1963043386831913</v>
      </c>
      <c r="I26" s="73">
        <v>1.9595642022602249</v>
      </c>
      <c r="J26" s="228">
        <v>4.1784635341380465</v>
      </c>
      <c r="K26" s="228">
        <v>29.364699885583491</v>
      </c>
      <c r="L26" s="228">
        <v>4.0239039396025476</v>
      </c>
      <c r="M26" s="228">
        <v>2.741551199635353</v>
      </c>
      <c r="N26" s="228">
        <v>2.7121495195947745</v>
      </c>
      <c r="O26" s="228">
        <v>-4.2363554164647752</v>
      </c>
      <c r="P26" s="228">
        <v>-1.3691961746387733</v>
      </c>
      <c r="Q26" s="228">
        <v>8.5804420451361665</v>
      </c>
      <c r="R26" s="228">
        <v>2.8247399907234154</v>
      </c>
      <c r="S26" s="228">
        <v>4.6921433622055417</v>
      </c>
      <c r="T26" s="228">
        <v>6.7623736506356522</v>
      </c>
      <c r="U26" s="228">
        <v>5.3771710568480557</v>
      </c>
      <c r="V26" s="228">
        <v>5.8664057651196515</v>
      </c>
      <c r="W26" s="228">
        <v>2.0853376488843054</v>
      </c>
      <c r="X26" s="228">
        <v>0.33366494548721448</v>
      </c>
      <c r="Y26" s="228">
        <v>1.0489075417979166</v>
      </c>
      <c r="Z26" s="228">
        <v>-3.2572528376846321E-2</v>
      </c>
      <c r="AA26" s="228">
        <v>4.8296123924207421</v>
      </c>
      <c r="AB26" s="228">
        <v>3.2458965619312323</v>
      </c>
      <c r="AC26" s="228"/>
      <c r="AD26" s="1"/>
    </row>
    <row r="27" spans="1:30">
      <c r="A27" s="72" t="s">
        <v>153</v>
      </c>
      <c r="B27" s="72" t="s">
        <v>154</v>
      </c>
      <c r="C27" s="72" t="s">
        <v>199</v>
      </c>
      <c r="D27" s="72" t="s">
        <v>200</v>
      </c>
      <c r="E27" s="73">
        <v>5.7088499345663308</v>
      </c>
      <c r="F27" s="73">
        <v>8.7641477206474434</v>
      </c>
      <c r="G27" s="73">
        <v>9.2967573952820572</v>
      </c>
      <c r="H27" s="73">
        <v>8.1864620697374306</v>
      </c>
      <c r="I27" s="73">
        <v>12.851991046122663</v>
      </c>
      <c r="J27" s="228">
        <v>8.0478197577095187</v>
      </c>
      <c r="K27" s="228">
        <v>8.0561270186971825</v>
      </c>
      <c r="L27" s="228">
        <v>12.485397536122207</v>
      </c>
      <c r="M27" s="228">
        <v>10.509630704898171</v>
      </c>
      <c r="N27" s="228">
        <v>7.4353081553398113</v>
      </c>
      <c r="O27" s="228">
        <v>2.2862090910376907</v>
      </c>
      <c r="P27" s="228">
        <v>5.2663087253954473</v>
      </c>
      <c r="Q27" s="228">
        <v>4.8812174827866528</v>
      </c>
      <c r="R27" s="228">
        <v>3.085074470131886</v>
      </c>
      <c r="S27" s="228">
        <v>3.7909325856616363</v>
      </c>
      <c r="T27" s="228">
        <v>5.8579339834577269</v>
      </c>
      <c r="U27" s="228">
        <v>5.4111949450596626</v>
      </c>
      <c r="V27" s="228">
        <v>3.1106604218952896</v>
      </c>
      <c r="W27" s="228">
        <v>5.6530724546437199</v>
      </c>
      <c r="X27" s="228">
        <v>4.851251140404031</v>
      </c>
      <c r="Y27" s="228">
        <v>5.9855106273545715</v>
      </c>
      <c r="Z27" s="228">
        <v>8.6071646619914901</v>
      </c>
      <c r="AA27" s="228">
        <v>9.1807391872130495</v>
      </c>
      <c r="AB27" s="228">
        <v>5.864394676437243</v>
      </c>
      <c r="AC27" s="228">
        <v>7.5721443301963092</v>
      </c>
      <c r="AD27" s="1"/>
    </row>
    <row r="28" spans="1:30">
      <c r="A28" s="72" t="s">
        <v>153</v>
      </c>
      <c r="B28" s="72" t="s">
        <v>154</v>
      </c>
      <c r="C28" s="72" t="s">
        <v>201</v>
      </c>
      <c r="D28" s="72" t="s">
        <v>202</v>
      </c>
      <c r="E28" s="73">
        <v>16.267945164174492</v>
      </c>
      <c r="F28" s="73">
        <v>17.689441651964984</v>
      </c>
      <c r="G28" s="73">
        <v>13.199204117935153</v>
      </c>
      <c r="H28" s="73">
        <v>6.5571568776815923</v>
      </c>
      <c r="I28" s="73">
        <v>7.9522064286300633</v>
      </c>
      <c r="J28" s="228">
        <v>11.427281117888839</v>
      </c>
      <c r="K28" s="228">
        <v>11.580208890996673</v>
      </c>
      <c r="L28" s="228">
        <v>5.7050425411825643</v>
      </c>
      <c r="M28" s="228">
        <v>7.0511277082976562</v>
      </c>
      <c r="N28" s="228">
        <v>2.4115656582248874</v>
      </c>
      <c r="O28" s="228">
        <v>5.1954045685474171</v>
      </c>
      <c r="P28" s="228">
        <v>1.8700946114759773</v>
      </c>
      <c r="Q28" s="228">
        <v>2.8207575397333926</v>
      </c>
      <c r="R28" s="228">
        <v>6.3299920416370412</v>
      </c>
      <c r="S28" s="228">
        <v>7.96770865653383</v>
      </c>
      <c r="T28" s="228">
        <v>5.9407972322043463</v>
      </c>
      <c r="U28" s="228">
        <v>13.663679758971085</v>
      </c>
      <c r="V28" s="228">
        <v>7.3733541716958939</v>
      </c>
      <c r="W28" s="228">
        <v>10.381182715097623</v>
      </c>
      <c r="X28" s="228">
        <v>-2.4198959173795629</v>
      </c>
      <c r="Y28" s="228">
        <v>8.7775083218209602</v>
      </c>
      <c r="Z28" s="228">
        <v>14.602354009504026</v>
      </c>
      <c r="AA28" s="228">
        <v>7.1002766028688455</v>
      </c>
      <c r="AB28" s="228">
        <v>5.9953880166941644</v>
      </c>
      <c r="AC28" s="228">
        <v>2.049497253883743</v>
      </c>
      <c r="AD28" s="1"/>
    </row>
    <row r="29" spans="1:30">
      <c r="A29" s="72" t="s">
        <v>153</v>
      </c>
      <c r="B29" s="72" t="s">
        <v>154</v>
      </c>
      <c r="C29" s="72" t="s">
        <v>203</v>
      </c>
      <c r="D29" s="72" t="s">
        <v>204</v>
      </c>
      <c r="J29" s="228">
        <v>8.8474304798155998</v>
      </c>
      <c r="K29" s="228">
        <v>-17.056762765666605</v>
      </c>
      <c r="L29" s="228">
        <v>13.011481727249731</v>
      </c>
      <c r="M29" s="228">
        <v>-1.5819250871467574</v>
      </c>
      <c r="N29" s="228">
        <v>8.3556509127980831</v>
      </c>
      <c r="O29" s="228">
        <v>28.790135739686519</v>
      </c>
      <c r="P29" s="228">
        <v>2.9619629630350772</v>
      </c>
      <c r="Q29" s="228">
        <v>4.4615827879711105</v>
      </c>
      <c r="R29" s="228">
        <v>0.91238470486860024</v>
      </c>
      <c r="S29" s="228">
        <v>2.5724978449596563</v>
      </c>
      <c r="T29" s="228">
        <v>2.8262674721641616</v>
      </c>
      <c r="U29" s="228">
        <v>7.8315216688905878</v>
      </c>
      <c r="V29" s="228">
        <v>6.2949069848999102</v>
      </c>
      <c r="W29" s="228">
        <v>7.2495870472273083</v>
      </c>
      <c r="X29" s="228">
        <v>3.0715848981998306E-2</v>
      </c>
      <c r="Y29" s="228">
        <v>1.5075536854987064</v>
      </c>
      <c r="Z29" s="228">
        <v>2.4746193811312907</v>
      </c>
      <c r="AA29" s="228">
        <v>0.87815760354325789</v>
      </c>
      <c r="AB29" s="228">
        <v>-0.28740693896162384</v>
      </c>
      <c r="AC29" s="228">
        <v>1.006003459846653</v>
      </c>
      <c r="AD29" s="1"/>
    </row>
    <row r="30" spans="1:30">
      <c r="A30" s="72" t="s">
        <v>153</v>
      </c>
      <c r="B30" s="72" t="s">
        <v>154</v>
      </c>
      <c r="C30" s="72" t="s">
        <v>205</v>
      </c>
      <c r="D30" s="72" t="s">
        <v>206</v>
      </c>
      <c r="E30" s="73">
        <v>6.3000182245484666</v>
      </c>
      <c r="F30" s="73">
        <v>5.1777103794366326</v>
      </c>
      <c r="G30" s="73">
        <v>6.6392807005154708</v>
      </c>
      <c r="H30" s="73">
        <v>13.065765714807839</v>
      </c>
      <c r="I30" s="73">
        <v>11.540107077849086</v>
      </c>
      <c r="J30" s="228">
        <v>7.1552948401152605</v>
      </c>
      <c r="K30" s="228">
        <v>16.112195377904499</v>
      </c>
      <c r="L30" s="228">
        <v>5.2815377459737078</v>
      </c>
      <c r="M30" s="228">
        <v>9.6633933622817665</v>
      </c>
      <c r="N30" s="228">
        <v>14.235208454151945</v>
      </c>
      <c r="O30" s="228">
        <v>14.17096689130662</v>
      </c>
      <c r="P30" s="228">
        <v>8.3128250891515592</v>
      </c>
      <c r="Q30" s="228">
        <v>1.1873707045576793</v>
      </c>
      <c r="R30" s="228">
        <v>3.2590843302369592</v>
      </c>
      <c r="S30" s="228">
        <v>10.078788620857935</v>
      </c>
      <c r="T30" s="228">
        <v>15.471706564786246</v>
      </c>
      <c r="U30" s="228">
        <v>7.4731310232557462</v>
      </c>
      <c r="V30" s="228">
        <v>4.92432816573303</v>
      </c>
      <c r="W30" s="228">
        <v>4.7326662927168712</v>
      </c>
      <c r="X30" s="228">
        <v>6.4624796973823777</v>
      </c>
      <c r="Y30" s="228">
        <v>8.9201123036990424</v>
      </c>
      <c r="Z30" s="228">
        <v>16.414779600998557</v>
      </c>
      <c r="AA30" s="228">
        <v>0.24919442686498883</v>
      </c>
      <c r="AB30" s="228">
        <v>2.1089370576484754</v>
      </c>
      <c r="AC30" s="228">
        <v>8.046298202491144</v>
      </c>
      <c r="AD30" s="1"/>
    </row>
    <row r="31" spans="1:30">
      <c r="A31" s="72" t="s">
        <v>153</v>
      </c>
      <c r="B31" s="72" t="s">
        <v>154</v>
      </c>
      <c r="C31" s="72" t="s">
        <v>207</v>
      </c>
      <c r="D31" s="72" t="s">
        <v>208</v>
      </c>
      <c r="E31" s="73">
        <v>2735.4884605909442</v>
      </c>
      <c r="F31" s="73">
        <v>414.23559576279661</v>
      </c>
      <c r="G31" s="73">
        <v>968.18423289755606</v>
      </c>
      <c r="H31" s="73">
        <v>2001.3481919619489</v>
      </c>
      <c r="I31" s="73">
        <v>2545.4523717720112</v>
      </c>
      <c r="J31" s="228">
        <v>93.521879145181117</v>
      </c>
      <c r="K31" s="228">
        <v>15.994278743006006</v>
      </c>
      <c r="L31" s="228">
        <v>7.7288875161477506</v>
      </c>
      <c r="M31" s="228">
        <v>4.9241111057297928</v>
      </c>
      <c r="N31" s="228">
        <v>8.009343191744577</v>
      </c>
      <c r="O31" s="228">
        <v>5.8854291794465468</v>
      </c>
      <c r="P31" s="228">
        <v>7.9398245686767268</v>
      </c>
      <c r="Q31" s="228">
        <v>9.7984433916052751</v>
      </c>
      <c r="R31" s="228">
        <v>14.091579782310063</v>
      </c>
      <c r="S31" s="228">
        <v>7.751022807004702</v>
      </c>
      <c r="T31" s="228">
        <v>7.4313502349581739</v>
      </c>
      <c r="U31" s="228">
        <v>6.7758292550252293</v>
      </c>
      <c r="V31" s="228">
        <v>6.4366156499640539</v>
      </c>
      <c r="W31" s="228">
        <v>8.7789905849664223</v>
      </c>
      <c r="X31" s="228">
        <v>7.3138669633659958</v>
      </c>
      <c r="Y31" s="228">
        <v>8.4227689566030506</v>
      </c>
      <c r="Z31" s="228">
        <v>8.3179917651065267</v>
      </c>
      <c r="AA31" s="228">
        <v>7.8179154525673198</v>
      </c>
      <c r="AB31" s="228">
        <v>7.3854073018878523</v>
      </c>
      <c r="AC31" s="228">
        <v>6.8651389230615081</v>
      </c>
      <c r="AD31" s="1"/>
    </row>
    <row r="32" spans="1:30">
      <c r="A32" s="72" t="s">
        <v>153</v>
      </c>
      <c r="B32" s="72" t="s">
        <v>154</v>
      </c>
      <c r="C32" s="72" t="s">
        <v>209</v>
      </c>
      <c r="D32" s="72" t="s">
        <v>210</v>
      </c>
      <c r="E32" s="73">
        <v>8.4099635217713455</v>
      </c>
      <c r="F32" s="73">
        <v>-2.8372807193305931</v>
      </c>
      <c r="G32" s="73">
        <v>1.7268761002988668</v>
      </c>
      <c r="H32" s="73">
        <v>-2.9514905879747459</v>
      </c>
      <c r="I32" s="73">
        <v>-8.763625913901123</v>
      </c>
      <c r="J32" s="228">
        <v>2.8729976803539898</v>
      </c>
      <c r="K32" s="228">
        <v>4.4887555851745873</v>
      </c>
      <c r="L32" s="228">
        <v>8.5848535581672536</v>
      </c>
      <c r="M32" s="228">
        <v>-11.648573702321912</v>
      </c>
      <c r="N32" s="228">
        <v>11.59397696818894</v>
      </c>
      <c r="O32" s="228">
        <v>29.015709297843614</v>
      </c>
      <c r="P32" s="228">
        <v>-5.591898324084525</v>
      </c>
      <c r="Q32" s="228">
        <v>0.37420925579705511</v>
      </c>
      <c r="R32" s="228">
        <v>6.1046114182966136</v>
      </c>
      <c r="S32" s="228">
        <v>15.886164505697309</v>
      </c>
      <c r="T32" s="228">
        <v>18.766319497336383</v>
      </c>
      <c r="U32" s="228">
        <v>10.047720967752639</v>
      </c>
      <c r="V32" s="228">
        <v>1.1204480486911734</v>
      </c>
      <c r="W32" s="228">
        <v>12.692729808445307</v>
      </c>
      <c r="X32" s="228">
        <v>-22.091416330987826</v>
      </c>
      <c r="Y32" s="228">
        <v>5.3087401915079369</v>
      </c>
      <c r="Z32" s="228">
        <v>20.351113985078072</v>
      </c>
      <c r="AA32" s="228">
        <v>-4.8589774074741854E-2</v>
      </c>
      <c r="AB32" s="228">
        <v>-3.1529121146838435</v>
      </c>
      <c r="AC32" s="228">
        <v>10.086300871305781</v>
      </c>
      <c r="AD32" s="1"/>
    </row>
    <row r="33" spans="1:30">
      <c r="A33" s="72" t="s">
        <v>153</v>
      </c>
      <c r="B33" s="72" t="s">
        <v>154</v>
      </c>
      <c r="C33" s="72" t="s">
        <v>211</v>
      </c>
      <c r="D33" s="72" t="s">
        <v>212</v>
      </c>
      <c r="E33" s="73">
        <v>26.18799020316483</v>
      </c>
      <c r="F33" s="73">
        <v>226.53787466004587</v>
      </c>
      <c r="G33" s="73">
        <v>59.578649199704813</v>
      </c>
      <c r="H33" s="73">
        <v>51.091053788942105</v>
      </c>
      <c r="I33" s="73">
        <v>72.70496887313638</v>
      </c>
      <c r="J33" s="228">
        <v>62.376648662751364</v>
      </c>
      <c r="K33" s="228">
        <v>101.64225675920525</v>
      </c>
      <c r="L33" s="228">
        <v>958.64641107681882</v>
      </c>
      <c r="M33" s="228">
        <v>32.158634623488126</v>
      </c>
      <c r="N33" s="228">
        <v>2.0091007775858429</v>
      </c>
      <c r="O33" s="228">
        <v>7.1988730328870929</v>
      </c>
      <c r="P33" s="228">
        <v>6.110302897076636</v>
      </c>
      <c r="Q33" s="228">
        <v>3.7884838018088232</v>
      </c>
      <c r="R33" s="228">
        <v>2.2698230869898595</v>
      </c>
      <c r="S33" s="228">
        <v>5.6322868649568534</v>
      </c>
      <c r="T33" s="228">
        <v>6.5034390618054374</v>
      </c>
      <c r="U33" s="228">
        <v>6.7419943278984107</v>
      </c>
      <c r="V33" s="228">
        <v>11.066099815435166</v>
      </c>
      <c r="W33" s="228">
        <v>8.1561371888390681</v>
      </c>
      <c r="X33" s="228">
        <v>4.0471386958978712</v>
      </c>
      <c r="Y33" s="228">
        <v>1.2301818199040468</v>
      </c>
      <c r="Z33" s="228">
        <v>6.8770849802723575</v>
      </c>
      <c r="AA33" s="228">
        <v>1.5586948004908265</v>
      </c>
      <c r="AB33" s="228">
        <v>-0.74641993846236687</v>
      </c>
      <c r="AC33" s="228">
        <v>0.44513838921560023</v>
      </c>
      <c r="AD33" s="1"/>
    </row>
    <row r="34" spans="1:30">
      <c r="A34" s="72" t="s">
        <v>153</v>
      </c>
      <c r="B34" s="72" t="s">
        <v>154</v>
      </c>
      <c r="C34" s="72" t="s">
        <v>22</v>
      </c>
      <c r="D34" s="72" t="s">
        <v>213</v>
      </c>
      <c r="E34" s="73">
        <v>1.8100154244777116</v>
      </c>
      <c r="F34" s="73">
        <v>-3.9677807509659999</v>
      </c>
      <c r="G34" s="73">
        <v>0.22705961406855124</v>
      </c>
      <c r="H34" s="73">
        <v>-1.4418397722263023</v>
      </c>
      <c r="I34" s="73">
        <v>14.638961880038366</v>
      </c>
      <c r="J34" s="228">
        <v>6.7695690338222647</v>
      </c>
      <c r="K34" s="228">
        <v>0.34870515144132241</v>
      </c>
      <c r="L34" s="228">
        <v>1.5561998496973501</v>
      </c>
      <c r="M34" s="228">
        <v>7.9403160325431088</v>
      </c>
      <c r="N34" s="228">
        <v>4.4364839202190041</v>
      </c>
      <c r="O34" s="228">
        <v>-0.8197719678200599</v>
      </c>
      <c r="P34" s="228">
        <v>3.1796295179155436</v>
      </c>
      <c r="Q34" s="228">
        <v>3.8379458027659297</v>
      </c>
      <c r="R34" s="228">
        <v>1.4847796402492293</v>
      </c>
      <c r="S34" s="228">
        <v>9.0627309816653678E-2</v>
      </c>
      <c r="T34" s="228">
        <v>3.7393964953755869</v>
      </c>
      <c r="U34" s="228">
        <v>-0.17846399035421712</v>
      </c>
      <c r="V34" s="228">
        <v>0.50494089955601851</v>
      </c>
      <c r="W34" s="228">
        <v>7.6391884326575905</v>
      </c>
      <c r="X34" s="228">
        <v>2.405470434934017</v>
      </c>
      <c r="Y34" s="228">
        <v>3.7796265928550952</v>
      </c>
      <c r="Z34" s="228">
        <v>6.8112027104142925</v>
      </c>
      <c r="AA34" s="228">
        <v>5.8239994776801325</v>
      </c>
      <c r="AB34" s="228">
        <v>1.2908984453364525</v>
      </c>
      <c r="AC34" s="228">
        <v>-0.37221214534496028</v>
      </c>
      <c r="AD34" s="1"/>
    </row>
    <row r="35" spans="1:30">
      <c r="A35" s="72" t="s">
        <v>153</v>
      </c>
      <c r="B35" s="72" t="s">
        <v>154</v>
      </c>
      <c r="C35" s="72" t="s">
        <v>214</v>
      </c>
      <c r="D35" s="72" t="s">
        <v>215</v>
      </c>
      <c r="E35" s="73">
        <v>5.9855615423870461</v>
      </c>
      <c r="F35" s="73">
        <v>4.0931407842311529</v>
      </c>
      <c r="G35" s="73">
        <v>5.4017607078617971</v>
      </c>
      <c r="H35" s="73">
        <v>7.7426456760728399</v>
      </c>
      <c r="I35" s="73">
        <v>6.638445471552032</v>
      </c>
      <c r="J35" s="228">
        <v>16.10271173859941</v>
      </c>
      <c r="K35" s="228">
        <v>14.453111410318954</v>
      </c>
      <c r="L35" s="228">
        <v>32.397789231234384</v>
      </c>
      <c r="M35" s="228">
        <v>11.450556008030645</v>
      </c>
      <c r="N35" s="228">
        <v>14.954140260538097</v>
      </c>
      <c r="O35" s="228">
        <v>38.944893204211297</v>
      </c>
      <c r="P35" s="228">
        <v>13.716406790942656</v>
      </c>
      <c r="Q35" s="228">
        <v>1.027858567290437</v>
      </c>
      <c r="R35" s="228">
        <v>11.945748643731662</v>
      </c>
      <c r="S35" s="228">
        <v>13.146159338392877</v>
      </c>
      <c r="T35" s="228">
        <v>18.856933468009345</v>
      </c>
      <c r="U35" s="228">
        <v>2.8451279741418034</v>
      </c>
      <c r="V35" s="228">
        <v>6.901875290025643</v>
      </c>
      <c r="W35" s="228">
        <v>23.990943267148808</v>
      </c>
      <c r="X35" s="228">
        <v>8.2473528882122622</v>
      </c>
      <c r="Y35" s="228">
        <v>12.303295978186</v>
      </c>
      <c r="Z35" s="228">
        <v>14.294338400938699</v>
      </c>
      <c r="AA35" s="228">
        <v>15.416501155070137</v>
      </c>
      <c r="AB35" s="228">
        <v>13.163380040102538</v>
      </c>
      <c r="AC35" s="228">
        <v>8.3034022974664481</v>
      </c>
      <c r="AD35" s="1"/>
    </row>
    <row r="36" spans="1:30">
      <c r="A36" s="72" t="s">
        <v>153</v>
      </c>
      <c r="B36" s="72" t="s">
        <v>154</v>
      </c>
      <c r="C36" s="72" t="s">
        <v>216</v>
      </c>
      <c r="D36" s="72" t="s">
        <v>217</v>
      </c>
      <c r="I36" s="73">
        <v>-4.4142400470124414</v>
      </c>
      <c r="J36" s="228">
        <v>-1.5468993090668164</v>
      </c>
      <c r="K36" s="228">
        <v>-0.54613594756163764</v>
      </c>
      <c r="L36" s="228">
        <v>-0.83529142843477189</v>
      </c>
      <c r="M36" s="228">
        <v>-0.33599048323060288</v>
      </c>
      <c r="N36" s="228">
        <v>7.6120781939611248</v>
      </c>
      <c r="O36" s="228">
        <v>-7.9011034611823732</v>
      </c>
      <c r="P36" s="228">
        <v>5.155335049512999</v>
      </c>
      <c r="Q36" s="228">
        <v>-0.36320894353795552</v>
      </c>
      <c r="R36" s="228">
        <v>4.9210997613544833</v>
      </c>
      <c r="S36" s="228">
        <v>-6.3325469735715814</v>
      </c>
      <c r="T36" s="228">
        <v>-1.7948831980997682</v>
      </c>
      <c r="U36" s="228">
        <v>4.6397709195863683</v>
      </c>
      <c r="V36" s="228">
        <v>8.7514190157766478</v>
      </c>
      <c r="W36" s="228">
        <v>3.5459326476599671</v>
      </c>
      <c r="X36" s="228">
        <v>2.1745980518710155</v>
      </c>
      <c r="Y36" s="228">
        <v>0.50496459189841403</v>
      </c>
      <c r="Z36" s="228">
        <v>2.6765121645642864</v>
      </c>
      <c r="AA36" s="228">
        <v>0.5529960092986812</v>
      </c>
      <c r="AB36" s="228">
        <v>0.47204339001332585</v>
      </c>
      <c r="AC36" s="228">
        <v>-0.88710592711808545</v>
      </c>
      <c r="AD36" s="1"/>
    </row>
    <row r="37" spans="1:30">
      <c r="A37" s="72" t="s">
        <v>153</v>
      </c>
      <c r="B37" s="72" t="s">
        <v>154</v>
      </c>
      <c r="C37" s="72" t="s">
        <v>218</v>
      </c>
      <c r="D37" s="72" t="s">
        <v>219</v>
      </c>
      <c r="E37" s="73">
        <v>1.6430984309971848</v>
      </c>
      <c r="F37" s="73">
        <v>3.5687135286133014</v>
      </c>
      <c r="G37" s="73">
        <v>-1.2776710293899782</v>
      </c>
      <c r="H37" s="73">
        <v>16.098656289029705</v>
      </c>
      <c r="I37" s="73">
        <v>14.383142771700363</v>
      </c>
      <c r="J37" s="228">
        <v>11.515504967953973</v>
      </c>
      <c r="K37" s="228">
        <v>3.5067148853797079</v>
      </c>
      <c r="L37" s="228">
        <v>4.3860194130773493</v>
      </c>
      <c r="M37" s="228">
        <v>10.013660320078998</v>
      </c>
      <c r="N37" s="228">
        <v>1.9814720028888786</v>
      </c>
      <c r="O37" s="228">
        <v>-3.2036246891779143</v>
      </c>
      <c r="P37" s="228">
        <v>2.6428280655387084</v>
      </c>
      <c r="Q37" s="228">
        <v>0.71614400918591059</v>
      </c>
      <c r="R37" s="228">
        <v>1.7975224891448391</v>
      </c>
      <c r="S37" s="228">
        <v>4.8237384271210288</v>
      </c>
      <c r="T37" s="228">
        <v>6.0766799436070613</v>
      </c>
      <c r="U37" s="228">
        <v>4.6311060947312797</v>
      </c>
      <c r="V37" s="228">
        <v>6.5180355403914518</v>
      </c>
      <c r="W37" s="228">
        <v>12.253786606976135</v>
      </c>
      <c r="X37" s="228">
        <v>2.5043846622158981</v>
      </c>
      <c r="Y37" s="228">
        <v>3.1205928696397223</v>
      </c>
      <c r="Z37" s="228">
        <v>3.3640662498835638</v>
      </c>
      <c r="AA37" s="228">
        <v>1.3737472419201424</v>
      </c>
      <c r="AB37" s="228">
        <v>2.2477334657893948</v>
      </c>
      <c r="AC37" s="228">
        <v>1.6827773569803668</v>
      </c>
      <c r="AD37" s="1"/>
    </row>
    <row r="38" spans="1:30">
      <c r="A38" s="72" t="s">
        <v>153</v>
      </c>
      <c r="B38" s="72" t="s">
        <v>154</v>
      </c>
      <c r="C38" s="72" t="s">
        <v>220</v>
      </c>
      <c r="D38" s="72" t="s">
        <v>221</v>
      </c>
      <c r="E38" s="73">
        <v>3.1750376603092008</v>
      </c>
      <c r="F38" s="73">
        <v>2.9549612850118478</v>
      </c>
      <c r="G38" s="73">
        <v>1.3183654396358975</v>
      </c>
      <c r="H38" s="73">
        <v>1.4400246684754308</v>
      </c>
      <c r="I38" s="73">
        <v>1.1485801705863707</v>
      </c>
      <c r="J38" s="228">
        <v>8.6133163421384182</v>
      </c>
      <c r="K38" s="228">
        <v>2.7784414476478219</v>
      </c>
      <c r="L38" s="228">
        <v>3.5269205482527894</v>
      </c>
      <c r="M38" s="228">
        <v>3.8044769451173153</v>
      </c>
      <c r="N38" s="228">
        <v>2.273247959932263</v>
      </c>
      <c r="O38" s="228">
        <v>2.8661870482501968</v>
      </c>
      <c r="P38" s="228">
        <v>2.1785001044280108</v>
      </c>
      <c r="Q38" s="228">
        <v>3.2478680254360199</v>
      </c>
      <c r="R38" s="228">
        <v>0.35757517261959038</v>
      </c>
      <c r="S38" s="228">
        <v>1.5085002806998489</v>
      </c>
      <c r="T38" s="228">
        <v>2.6306185335275103</v>
      </c>
      <c r="U38" s="228">
        <v>3.9397903128711533</v>
      </c>
      <c r="V38" s="228">
        <v>1.0230804109758083</v>
      </c>
      <c r="W38" s="228">
        <v>3.6640469773115285</v>
      </c>
      <c r="X38" s="228">
        <v>3.7073275932125966</v>
      </c>
      <c r="Y38" s="228">
        <v>2.6186091578353654</v>
      </c>
      <c r="Z38" s="228">
        <v>2.9673265595357918</v>
      </c>
      <c r="AA38" s="228">
        <v>2.997894369117418</v>
      </c>
      <c r="AB38" s="228">
        <v>2.3915190726174274</v>
      </c>
      <c r="AC38" s="228">
        <v>2.4111953984495784</v>
      </c>
      <c r="AD38" s="1"/>
    </row>
    <row r="39" spans="1:30">
      <c r="A39" s="72" t="s">
        <v>153</v>
      </c>
      <c r="B39" s="72" t="s">
        <v>154</v>
      </c>
      <c r="C39" s="72" t="s">
        <v>222</v>
      </c>
      <c r="D39" s="72" t="s">
        <v>223</v>
      </c>
      <c r="E39" s="73">
        <v>2.3453103452632433</v>
      </c>
      <c r="F39" s="73">
        <v>4.7924187932981965</v>
      </c>
      <c r="G39" s="73">
        <v>3.2289644646716624</v>
      </c>
      <c r="H39" s="73">
        <v>51.299547656419918</v>
      </c>
      <c r="I39" s="73">
        <v>-21.056295610230421</v>
      </c>
      <c r="J39" s="228">
        <v>2.2384476139619238</v>
      </c>
      <c r="K39" s="228">
        <v>1.7564609743391202</v>
      </c>
      <c r="L39" s="228">
        <v>1.1410800623542769</v>
      </c>
      <c r="M39" s="228">
        <v>-0.20737963998502096</v>
      </c>
      <c r="N39" s="228">
        <v>1.8610516846281939</v>
      </c>
      <c r="O39" s="228">
        <v>4.272360819867572</v>
      </c>
      <c r="P39" s="228">
        <v>1.6230619348521031</v>
      </c>
      <c r="Q39" s="228">
        <v>1.2274262668578046</v>
      </c>
      <c r="R39" s="228">
        <v>3.3350919932184411</v>
      </c>
      <c r="S39" s="228">
        <v>3.2793530266075805</v>
      </c>
      <c r="T39" s="228">
        <v>3.2088703346153835</v>
      </c>
      <c r="U39" s="228">
        <v>2.7092891527949519</v>
      </c>
      <c r="V39" s="228">
        <v>3.2384435482874636</v>
      </c>
      <c r="W39" s="228">
        <v>3.8924298690511421</v>
      </c>
      <c r="X39" s="228">
        <v>-2.1442545974200868</v>
      </c>
      <c r="Y39" s="228">
        <v>2.6468104099088237</v>
      </c>
      <c r="Z39" s="228">
        <v>3.3900988304393707</v>
      </c>
      <c r="AA39" s="228">
        <v>1.506558092719132</v>
      </c>
      <c r="AB39" s="228">
        <v>1.3834768333742602</v>
      </c>
      <c r="AC39" s="228">
        <v>1.7975389426012356</v>
      </c>
      <c r="AD39" s="1"/>
    </row>
    <row r="40" spans="1:30">
      <c r="A40" s="72" t="s">
        <v>153</v>
      </c>
      <c r="B40" s="72" t="s">
        <v>154</v>
      </c>
      <c r="C40" s="72" t="s">
        <v>224</v>
      </c>
      <c r="D40" s="72" t="s">
        <v>225</v>
      </c>
      <c r="I40" s="73">
        <v>3.0978031872331542</v>
      </c>
      <c r="J40" s="228"/>
      <c r="K40" s="228"/>
      <c r="L40" s="228"/>
      <c r="M40" s="228"/>
      <c r="N40" s="228"/>
      <c r="O40" s="228"/>
      <c r="P40" s="228"/>
      <c r="Q40" s="228"/>
      <c r="R40" s="228"/>
      <c r="S40" s="228"/>
      <c r="T40" s="228"/>
      <c r="U40" s="228"/>
      <c r="V40" s="228"/>
      <c r="W40" s="228"/>
      <c r="X40" s="228"/>
      <c r="Y40" s="228"/>
      <c r="Z40" s="228"/>
      <c r="AA40" s="228"/>
      <c r="AB40" s="228"/>
      <c r="AC40" s="228"/>
      <c r="AD40" s="1"/>
    </row>
    <row r="41" spans="1:30">
      <c r="A41" s="72" t="s">
        <v>153</v>
      </c>
      <c r="B41" s="72" t="s">
        <v>154</v>
      </c>
      <c r="C41" s="72" t="s">
        <v>226</v>
      </c>
      <c r="D41" s="72" t="s">
        <v>227</v>
      </c>
      <c r="E41" s="73">
        <v>2.2659108066589653</v>
      </c>
      <c r="F41" s="73">
        <v>-1.6363146759144911</v>
      </c>
      <c r="G41" s="73">
        <v>2.3978364146349378</v>
      </c>
      <c r="H41" s="73">
        <v>-3.4384223774680152</v>
      </c>
      <c r="I41" s="73">
        <v>22.752629211905145</v>
      </c>
      <c r="J41" s="228">
        <v>9.8980201884610466</v>
      </c>
      <c r="K41" s="228">
        <v>-3.5431377802063793</v>
      </c>
      <c r="L41" s="228">
        <v>0.82331720859365021</v>
      </c>
      <c r="M41" s="228">
        <v>-0.41401283082338125</v>
      </c>
      <c r="N41" s="228">
        <v>4.0846873322259967</v>
      </c>
      <c r="O41" s="228">
        <v>8.5066207300996695</v>
      </c>
      <c r="P41" s="228">
        <v>0.42589673924098292</v>
      </c>
      <c r="Q41" s="228">
        <v>-2.3718306614134264</v>
      </c>
      <c r="R41" s="228">
        <v>1.336401510828253</v>
      </c>
      <c r="S41" s="228">
        <v>-4.4398828533585117</v>
      </c>
      <c r="T41" s="228">
        <v>5.1965652722003597</v>
      </c>
      <c r="U41" s="228">
        <v>3.461579132509442</v>
      </c>
      <c r="V41" s="228">
        <v>1.871722805284179</v>
      </c>
      <c r="W41" s="228">
        <v>7.041692635615604</v>
      </c>
      <c r="X41" s="228">
        <v>3.4823859918561766</v>
      </c>
      <c r="Y41" s="228">
        <v>2.0091868521333112</v>
      </c>
      <c r="Z41" s="228">
        <v>1.961878891588924</v>
      </c>
      <c r="AA41" s="228">
        <v>2.6937344657677471</v>
      </c>
      <c r="AB41" s="228">
        <v>7.2419901033811556</v>
      </c>
      <c r="AC41" s="228">
        <v>10.980673377162177</v>
      </c>
      <c r="AD41" s="1"/>
    </row>
    <row r="42" spans="1:30">
      <c r="A42" s="72" t="s">
        <v>153</v>
      </c>
      <c r="B42" s="72" t="s">
        <v>154</v>
      </c>
      <c r="C42" s="72" t="s">
        <v>228</v>
      </c>
      <c r="D42" s="72" t="s">
        <v>229</v>
      </c>
      <c r="E42" s="73">
        <v>8.0123290311523903</v>
      </c>
      <c r="F42" s="73">
        <v>3.0734989593571811</v>
      </c>
      <c r="G42" s="73">
        <v>-12.906553831853358</v>
      </c>
      <c r="H42" s="73">
        <v>-1.314603714075119</v>
      </c>
      <c r="I42" s="73">
        <v>43.544963774264261</v>
      </c>
      <c r="J42" s="228">
        <v>27.355549443052759</v>
      </c>
      <c r="K42" s="228">
        <v>17.912918254760129</v>
      </c>
      <c r="L42" s="228">
        <v>10.170149560232204</v>
      </c>
      <c r="M42" s="228">
        <v>8.2557241344258188</v>
      </c>
      <c r="N42" s="228">
        <v>5.9864222772983027</v>
      </c>
      <c r="O42" s="228">
        <v>5.447223219149862</v>
      </c>
      <c r="P42" s="228">
        <v>5.0882821714023549</v>
      </c>
      <c r="Q42" s="228">
        <v>3.9523891853296362</v>
      </c>
      <c r="R42" s="228">
        <v>4.2934133617095256</v>
      </c>
      <c r="S42" s="228">
        <v>4.8674070641801421</v>
      </c>
      <c r="T42" s="228">
        <v>3.3950240912742373</v>
      </c>
      <c r="U42" s="228">
        <v>3.997253923941372</v>
      </c>
      <c r="V42" s="228">
        <v>5.3503979953491978</v>
      </c>
      <c r="W42" s="228">
        <v>5.7025174460281391</v>
      </c>
      <c r="X42" s="228">
        <v>2.7803421027703337</v>
      </c>
      <c r="Y42" s="228">
        <v>1.2301818199040468</v>
      </c>
      <c r="Z42" s="228">
        <v>3.2371052189995595</v>
      </c>
      <c r="AA42" s="228">
        <v>2.3865080274917574</v>
      </c>
      <c r="AB42" s="228">
        <v>1.2917625880142225</v>
      </c>
      <c r="AC42" s="228">
        <v>1.1712497693096253</v>
      </c>
      <c r="AD42" s="1"/>
    </row>
    <row r="43" spans="1:30">
      <c r="A43" s="72" t="s">
        <v>153</v>
      </c>
      <c r="B43" s="72" t="s">
        <v>154</v>
      </c>
      <c r="C43" s="72" t="s">
        <v>230</v>
      </c>
      <c r="D43" s="72" t="s">
        <v>231</v>
      </c>
      <c r="J43" s="228">
        <v>8.833127266458547</v>
      </c>
      <c r="K43" s="228">
        <v>11.45845495083158</v>
      </c>
      <c r="L43" s="228">
        <v>3.7827854649935517</v>
      </c>
      <c r="M43" s="228">
        <v>6.7494088290043379</v>
      </c>
      <c r="N43" s="228">
        <v>-7.5728662846645136</v>
      </c>
      <c r="O43" s="228">
        <v>5.2898048599024037</v>
      </c>
      <c r="P43" s="228">
        <v>13.797652751767032</v>
      </c>
      <c r="Q43" s="228">
        <v>1.907819440124257</v>
      </c>
      <c r="R43" s="228">
        <v>7.9004692091231732E-2</v>
      </c>
      <c r="S43" s="228">
        <v>9.7342564798664597</v>
      </c>
      <c r="T43" s="228">
        <v>28.111933676050683</v>
      </c>
      <c r="U43" s="228">
        <v>9.9844279204142339</v>
      </c>
      <c r="V43" s="228">
        <v>3.3019342625677552</v>
      </c>
      <c r="W43" s="228">
        <v>8.64881979028074</v>
      </c>
      <c r="X43" s="228">
        <v>-9.5587544775632551</v>
      </c>
      <c r="Y43" s="228">
        <v>6.3911950513066955</v>
      </c>
      <c r="Z43" s="228">
        <v>8.5803989581478817</v>
      </c>
      <c r="AA43" s="228">
        <v>1.0972457122318673</v>
      </c>
      <c r="AB43" s="228">
        <v>-4.1413674041774442</v>
      </c>
      <c r="AC43" s="228">
        <v>0.27057665812928633</v>
      </c>
      <c r="AD43" s="1"/>
    </row>
    <row r="44" spans="1:30">
      <c r="A44" s="72" t="s">
        <v>153</v>
      </c>
      <c r="B44" s="72" t="s">
        <v>154</v>
      </c>
      <c r="C44" s="72" t="s">
        <v>232</v>
      </c>
      <c r="D44" s="72" t="s">
        <v>233</v>
      </c>
      <c r="E44" s="73">
        <v>22.459259271213881</v>
      </c>
      <c r="F44" s="73">
        <v>22.435126771619721</v>
      </c>
      <c r="G44" s="73">
        <v>12.893196028220828</v>
      </c>
      <c r="H44" s="73">
        <v>11.750306372573036</v>
      </c>
      <c r="I44" s="73">
        <v>13.730795573025034</v>
      </c>
      <c r="J44" s="228"/>
      <c r="K44" s="228"/>
      <c r="L44" s="228"/>
      <c r="M44" s="228"/>
      <c r="N44" s="228">
        <v>3.9096309788327659</v>
      </c>
      <c r="O44" s="228">
        <v>3.8923175923709152</v>
      </c>
      <c r="P44" s="228">
        <v>3.3016355313312431</v>
      </c>
      <c r="Q44" s="228">
        <v>4.3827255671925514</v>
      </c>
      <c r="R44" s="228">
        <v>4.3537154939631506</v>
      </c>
      <c r="S44" s="228">
        <v>3.7975713354448004</v>
      </c>
      <c r="T44" s="228">
        <v>2.5047096573503467</v>
      </c>
      <c r="U44" s="228">
        <v>3.2789316074909323</v>
      </c>
      <c r="V44" s="228">
        <v>3.3363332509526344</v>
      </c>
      <c r="W44" s="228"/>
      <c r="X44" s="228"/>
      <c r="Y44" s="228"/>
      <c r="Z44" s="228"/>
      <c r="AA44" s="228"/>
      <c r="AB44" s="228"/>
      <c r="AC44" s="228"/>
      <c r="AD44" s="1"/>
    </row>
    <row r="45" spans="1:30">
      <c r="A45" s="72" t="s">
        <v>153</v>
      </c>
      <c r="B45" s="72" t="s">
        <v>154</v>
      </c>
      <c r="C45" s="72" t="s">
        <v>234</v>
      </c>
      <c r="D45" s="72" t="s">
        <v>235</v>
      </c>
      <c r="E45" s="73">
        <v>5.8384860412294302</v>
      </c>
      <c r="F45" s="73">
        <v>6.8493800631492547</v>
      </c>
      <c r="G45" s="73">
        <v>8.2374689908004228</v>
      </c>
      <c r="H45" s="73">
        <v>15.121173409129483</v>
      </c>
      <c r="I45" s="73">
        <v>20.607394592883495</v>
      </c>
      <c r="J45" s="228">
        <v>10.420668256099688</v>
      </c>
      <c r="K45" s="228">
        <v>2.7274605446911977</v>
      </c>
      <c r="L45" s="228">
        <v>4.270010236661534</v>
      </c>
      <c r="M45" s="228">
        <v>1.9260725863463648</v>
      </c>
      <c r="N45" s="228">
        <v>2.4316652682849735</v>
      </c>
      <c r="O45" s="228">
        <v>10.278221431472659</v>
      </c>
      <c r="P45" s="228">
        <v>3.8428911558437733</v>
      </c>
      <c r="Q45" s="228">
        <v>4.2178427533705189</v>
      </c>
      <c r="R45" s="228">
        <v>5.8608088668813991</v>
      </c>
      <c r="S45" s="228">
        <v>7.4776596649537055</v>
      </c>
      <c r="T45" s="228">
        <v>7.5523257296257214</v>
      </c>
      <c r="U45" s="228">
        <v>12.8096749084972</v>
      </c>
      <c r="V45" s="228">
        <v>4.8437536074597887</v>
      </c>
      <c r="W45" s="228">
        <v>0.473025338362703</v>
      </c>
      <c r="X45" s="228">
        <v>3.8422489281414727</v>
      </c>
      <c r="Y45" s="228">
        <v>8.8299074853300965</v>
      </c>
      <c r="Z45" s="228">
        <v>3.2676069130478425</v>
      </c>
      <c r="AA45" s="228">
        <v>0.85003055287846507</v>
      </c>
      <c r="AB45" s="228">
        <v>1.8950557591543458</v>
      </c>
      <c r="AC45" s="228">
        <v>5.4149179242089787</v>
      </c>
      <c r="AD45" s="1"/>
    </row>
    <row r="46" spans="1:30">
      <c r="A46" s="72" t="s">
        <v>153</v>
      </c>
      <c r="B46" s="72" t="s">
        <v>154</v>
      </c>
      <c r="C46" s="72" t="s">
        <v>32</v>
      </c>
      <c r="D46" s="72" t="s">
        <v>236</v>
      </c>
      <c r="E46" s="73">
        <v>26.105139222294582</v>
      </c>
      <c r="F46" s="73">
        <v>26.187814086988581</v>
      </c>
      <c r="G46" s="73">
        <v>22.22595459181764</v>
      </c>
      <c r="H46" s="73">
        <v>27.953540011373263</v>
      </c>
      <c r="I46" s="73">
        <v>45.357061462691149</v>
      </c>
      <c r="J46" s="228">
        <v>13.651261241418425</v>
      </c>
      <c r="K46" s="228">
        <v>6.5115292508182563</v>
      </c>
      <c r="L46" s="228">
        <v>1.6031788478041165</v>
      </c>
      <c r="M46" s="228">
        <v>-0.91491823043122622</v>
      </c>
      <c r="N46" s="228">
        <v>-1.2726697956639015</v>
      </c>
      <c r="O46" s="228">
        <v>2.031318966998839</v>
      </c>
      <c r="P46" s="228">
        <v>2.0492029868500907</v>
      </c>
      <c r="Q46" s="228">
        <v>0.58773705395300624</v>
      </c>
      <c r="R46" s="228">
        <v>2.5826828084157398</v>
      </c>
      <c r="S46" s="228">
        <v>6.911746294587374</v>
      </c>
      <c r="T46" s="228">
        <v>3.8760048581019362</v>
      </c>
      <c r="U46" s="228">
        <v>3.9019562530450571</v>
      </c>
      <c r="V46" s="228">
        <v>7.8319469730326432</v>
      </c>
      <c r="W46" s="228">
        <v>7.8076415385712323</v>
      </c>
      <c r="X46" s="228">
        <v>-0.10691647197322141</v>
      </c>
      <c r="Y46" s="228">
        <v>6.9375555469064665</v>
      </c>
      <c r="Z46" s="228">
        <v>8.1392127447138023</v>
      </c>
      <c r="AA46" s="228">
        <v>2.3921514834731141</v>
      </c>
      <c r="AB46" s="228">
        <v>2.2349654765073268</v>
      </c>
      <c r="AC46" s="228">
        <v>0.85295110393789741</v>
      </c>
      <c r="AD46" s="1"/>
    </row>
    <row r="47" spans="1:30">
      <c r="A47" s="72" t="s">
        <v>153</v>
      </c>
      <c r="B47" s="72" t="s">
        <v>154</v>
      </c>
      <c r="C47" s="72" t="s">
        <v>237</v>
      </c>
      <c r="D47" s="72" t="s">
        <v>238</v>
      </c>
      <c r="E47" s="73">
        <v>2.1751823242385626</v>
      </c>
      <c r="F47" s="73">
        <v>8.1194391391437932</v>
      </c>
      <c r="G47" s="73">
        <v>-6.7646902741630157</v>
      </c>
      <c r="H47" s="73">
        <v>2.8330009111639356</v>
      </c>
      <c r="I47" s="73">
        <v>9.4167851981874264</v>
      </c>
      <c r="J47" s="228">
        <v>18.850957257836114</v>
      </c>
      <c r="K47" s="228">
        <v>16.868378789812269</v>
      </c>
      <c r="L47" s="228">
        <v>16.839852933646341</v>
      </c>
      <c r="M47" s="228">
        <v>14.773045408736735</v>
      </c>
      <c r="N47" s="228">
        <v>12.622940834178536</v>
      </c>
      <c r="O47" s="228">
        <v>31.761347592460197</v>
      </c>
      <c r="P47" s="228">
        <v>6.518448292022768</v>
      </c>
      <c r="Q47" s="228">
        <v>5.9681905729737821</v>
      </c>
      <c r="R47" s="228">
        <v>6.8290148418355727</v>
      </c>
      <c r="S47" s="228">
        <v>7.2830334069626304</v>
      </c>
      <c r="T47" s="228">
        <v>5.557541216914359</v>
      </c>
      <c r="U47" s="228">
        <v>5.7750910623853429</v>
      </c>
      <c r="V47" s="228">
        <v>5.0397573321594393</v>
      </c>
      <c r="W47" s="228">
        <v>7.5556995074567084</v>
      </c>
      <c r="X47" s="228">
        <v>3.4079069323808682</v>
      </c>
      <c r="Y47" s="228">
        <v>3.8562588952047321</v>
      </c>
      <c r="Z47" s="228">
        <v>6.7252117169564372</v>
      </c>
      <c r="AA47" s="228">
        <v>2.9889869555931767</v>
      </c>
      <c r="AB47" s="228">
        <v>1.897796826162093</v>
      </c>
      <c r="AC47" s="228">
        <v>1.8261108317985588</v>
      </c>
      <c r="AD47" s="1"/>
    </row>
    <row r="48" spans="1:30">
      <c r="A48" s="72" t="s">
        <v>153</v>
      </c>
      <c r="B48" s="72" t="s">
        <v>154</v>
      </c>
      <c r="C48" s="72" t="s">
        <v>239</v>
      </c>
      <c r="D48" s="72" t="s">
        <v>240</v>
      </c>
      <c r="E48" s="73">
        <v>108.95530711144761</v>
      </c>
      <c r="F48" s="73">
        <v>2202.2898842431441</v>
      </c>
      <c r="G48" s="73">
        <v>4078.4762785656558</v>
      </c>
      <c r="H48" s="73">
        <v>1662.416682427543</v>
      </c>
      <c r="I48" s="73">
        <v>26762.018330144299</v>
      </c>
      <c r="J48" s="228">
        <v>8.3207385996511647</v>
      </c>
      <c r="K48" s="228">
        <v>3.1990915521633525</v>
      </c>
      <c r="L48" s="228">
        <v>0.92383159652887059</v>
      </c>
      <c r="M48" s="228">
        <v>1.3463855014087756</v>
      </c>
      <c r="N48" s="228">
        <v>5.8116547680790092</v>
      </c>
      <c r="O48" s="228">
        <v>-4.4600719493802927</v>
      </c>
      <c r="P48" s="228">
        <v>8.6301981660565019</v>
      </c>
      <c r="Q48" s="228">
        <v>4.1706606232914964</v>
      </c>
      <c r="R48" s="228">
        <v>5.1116132173551563</v>
      </c>
      <c r="S48" s="228">
        <v>3.3885156463953905</v>
      </c>
      <c r="T48" s="228">
        <v>0.31592074018855953</v>
      </c>
      <c r="U48" s="228">
        <v>3.1108845124997657</v>
      </c>
      <c r="V48" s="228">
        <v>3.5447751620679497</v>
      </c>
      <c r="W48" s="228">
        <v>4.1358843551967226</v>
      </c>
      <c r="X48" s="228">
        <v>2.8901591210758824</v>
      </c>
      <c r="Y48" s="228">
        <v>3.0658624375235348</v>
      </c>
      <c r="Z48" s="228">
        <v>1.6714919096362024</v>
      </c>
      <c r="AA48" s="228">
        <v>2.1565538378661984</v>
      </c>
      <c r="AB48" s="228">
        <v>1.7271777724355672</v>
      </c>
      <c r="AC48" s="228">
        <v>2.1187247657870927</v>
      </c>
      <c r="AD48" s="1"/>
    </row>
    <row r="49" spans="1:30">
      <c r="A49" s="72" t="s">
        <v>153</v>
      </c>
      <c r="B49" s="72" t="s">
        <v>154</v>
      </c>
      <c r="C49" s="72" t="s">
        <v>241</v>
      </c>
      <c r="D49" s="72" t="s">
        <v>242</v>
      </c>
      <c r="E49" s="73">
        <v>-1.0290682715649524</v>
      </c>
      <c r="F49" s="73">
        <v>-1.4806356966146978</v>
      </c>
      <c r="G49" s="73">
        <v>-1.5692684096493537</v>
      </c>
      <c r="H49" s="73">
        <v>-1.1308286097479652</v>
      </c>
      <c r="I49" s="73">
        <v>36.752825640731714</v>
      </c>
      <c r="J49" s="228">
        <v>466.40735862754968</v>
      </c>
      <c r="K49" s="228">
        <v>638.18882434587817</v>
      </c>
      <c r="L49" s="228">
        <v>192.6428345357138</v>
      </c>
      <c r="M49" s="228">
        <v>26.935376360347746</v>
      </c>
      <c r="N49" s="228">
        <v>441.9024918753521</v>
      </c>
      <c r="O49" s="228">
        <v>2630.1226743199704</v>
      </c>
      <c r="P49" s="228">
        <v>73.059711364802325</v>
      </c>
      <c r="Q49" s="228">
        <v>31.719461230538911</v>
      </c>
      <c r="R49" s="228">
        <v>13.415453521602871</v>
      </c>
      <c r="S49" s="228">
        <v>6.365458263754519</v>
      </c>
      <c r="T49" s="228">
        <v>29.869546620495015</v>
      </c>
      <c r="U49" s="228">
        <v>12.106684192985171</v>
      </c>
      <c r="V49" s="228">
        <v>18.868964822040923</v>
      </c>
      <c r="W49" s="228">
        <v>19.584886607839636</v>
      </c>
      <c r="X49" s="228">
        <v>33.854800834683545</v>
      </c>
      <c r="Y49" s="228">
        <v>17.406681253453954</v>
      </c>
      <c r="Z49" s="228">
        <v>10.369842068655544</v>
      </c>
      <c r="AA49" s="228">
        <v>7.4934006773353303</v>
      </c>
      <c r="AB49" s="228">
        <v>0.72982734492177315</v>
      </c>
      <c r="AC49" s="228">
        <v>1.3041397237559096</v>
      </c>
      <c r="AD49" s="1"/>
    </row>
    <row r="50" spans="1:30">
      <c r="A50" s="72" t="s">
        <v>153</v>
      </c>
      <c r="B50" s="72" t="s">
        <v>154</v>
      </c>
      <c r="C50" s="72" t="s">
        <v>243</v>
      </c>
      <c r="D50" s="72" t="s">
        <v>244</v>
      </c>
      <c r="E50" s="73">
        <v>17.113174378089454</v>
      </c>
      <c r="F50" s="73">
        <v>26.148284781856404</v>
      </c>
      <c r="G50" s="73">
        <v>20.481211292839106</v>
      </c>
      <c r="H50" s="73">
        <v>10.623451935257464</v>
      </c>
      <c r="I50" s="73">
        <v>15.548368346761549</v>
      </c>
      <c r="J50" s="228">
        <v>3.3959295104391458</v>
      </c>
      <c r="K50" s="228">
        <v>17.991924030185785</v>
      </c>
      <c r="L50" s="228">
        <v>4.9645176791186998</v>
      </c>
      <c r="M50" s="228">
        <v>-18.222089661495815</v>
      </c>
      <c r="N50" s="228">
        <v>29.355341927310008</v>
      </c>
      <c r="O50" s="228">
        <v>47.040083080429469</v>
      </c>
      <c r="P50" s="228">
        <v>-13.925208169174013</v>
      </c>
      <c r="Q50" s="228">
        <v>-1.7389275606209367</v>
      </c>
      <c r="R50" s="228">
        <v>-4.2515369187954946</v>
      </c>
      <c r="S50" s="228">
        <v>16.807238303985457</v>
      </c>
      <c r="T50" s="228">
        <v>21.329453885851962</v>
      </c>
      <c r="U50" s="228">
        <v>18.519373078255526</v>
      </c>
      <c r="V50" s="228">
        <v>1.1224529179489906</v>
      </c>
      <c r="W50" s="228">
        <v>25.027646381369408</v>
      </c>
      <c r="X50" s="228">
        <v>-20.627220324828471</v>
      </c>
      <c r="Y50" s="228">
        <v>20.722029227065121</v>
      </c>
      <c r="Z50" s="228">
        <v>10.670333232242129</v>
      </c>
      <c r="AA50" s="228">
        <v>-1.1699616015268077</v>
      </c>
      <c r="AB50" s="228">
        <v>-3.6582382638060835</v>
      </c>
      <c r="AC50" s="228">
        <v>-5.6689932403177608</v>
      </c>
      <c r="AD50" s="1"/>
    </row>
    <row r="51" spans="1:30">
      <c r="A51" s="72" t="s">
        <v>153</v>
      </c>
      <c r="B51" s="72" t="s">
        <v>154</v>
      </c>
      <c r="C51" s="72" t="s">
        <v>245</v>
      </c>
      <c r="D51" s="72" t="s">
        <v>246</v>
      </c>
      <c r="E51" s="73">
        <v>-4.5232735440645087</v>
      </c>
      <c r="F51" s="73">
        <v>0.6634892698966155</v>
      </c>
      <c r="G51" s="73">
        <v>-2.3837136351048116E-2</v>
      </c>
      <c r="H51" s="73">
        <v>6.1541942934780138</v>
      </c>
      <c r="I51" s="73">
        <v>46.386069427176437</v>
      </c>
      <c r="J51" s="228">
        <v>22.192482996841761</v>
      </c>
      <c r="K51" s="228">
        <v>15.797795308781431</v>
      </c>
      <c r="L51" s="228">
        <v>14.894697828953937</v>
      </c>
      <c r="M51" s="228">
        <v>12.125615282540593</v>
      </c>
      <c r="N51" s="228">
        <v>14.973828837206099</v>
      </c>
      <c r="O51" s="228">
        <v>6.9765332577147916</v>
      </c>
      <c r="P51" s="228">
        <v>8.6003904531318085</v>
      </c>
      <c r="Q51" s="228">
        <v>9.1822875250002483</v>
      </c>
      <c r="R51" s="228">
        <v>8.2876628689910916</v>
      </c>
      <c r="S51" s="228">
        <v>11.845629619255632</v>
      </c>
      <c r="T51" s="228">
        <v>10.623635115641264</v>
      </c>
      <c r="U51" s="228">
        <v>10.999480439519644</v>
      </c>
      <c r="V51" s="228">
        <v>9.3840216495224524</v>
      </c>
      <c r="W51" s="228">
        <v>12.397408973456152</v>
      </c>
      <c r="X51" s="228">
        <v>8.3801790319008092</v>
      </c>
      <c r="Y51" s="228">
        <v>7.9609136668944132</v>
      </c>
      <c r="Z51" s="228">
        <v>4.5276153651278719</v>
      </c>
      <c r="AA51" s="228">
        <v>3.8850932446410837</v>
      </c>
      <c r="AB51" s="228">
        <v>4.4219673018456973</v>
      </c>
      <c r="AC51" s="228">
        <v>4.7364511920978032</v>
      </c>
      <c r="AD51" s="1"/>
    </row>
    <row r="52" spans="1:30">
      <c r="A52" s="72" t="s">
        <v>153</v>
      </c>
      <c r="B52" s="72" t="s">
        <v>154</v>
      </c>
      <c r="C52" s="72" t="s">
        <v>247</v>
      </c>
      <c r="D52" s="72" t="s">
        <v>248</v>
      </c>
      <c r="J52" s="228">
        <v>11.043789855715744</v>
      </c>
      <c r="K52" s="228">
        <v>4.9830845758275615</v>
      </c>
      <c r="L52" s="228">
        <v>6.2016753695948381</v>
      </c>
      <c r="M52" s="228">
        <v>3.6394832528066559</v>
      </c>
      <c r="N52" s="228">
        <v>0.78618207170248411</v>
      </c>
      <c r="O52" s="228">
        <v>2.2458187869254402</v>
      </c>
      <c r="P52" s="228">
        <v>7.3964134170708462</v>
      </c>
      <c r="Q52" s="228">
        <v>6.6673070757014727</v>
      </c>
      <c r="R52" s="228">
        <v>4.8010168865999105</v>
      </c>
      <c r="S52" s="228">
        <v>-2.8906203938547179</v>
      </c>
      <c r="T52" s="228">
        <v>1.301305273241411</v>
      </c>
      <c r="U52" s="228">
        <v>1.7440176976345469</v>
      </c>
      <c r="V52" s="228">
        <v>2.9331424308283829</v>
      </c>
      <c r="W52" s="228">
        <v>8.5025694474239373</v>
      </c>
      <c r="X52" s="228">
        <v>2.3457428197499297</v>
      </c>
      <c r="Y52" s="228">
        <v>5.386423289956781</v>
      </c>
      <c r="Z52" s="228">
        <v>1.6354243200488554</v>
      </c>
      <c r="AA52" s="228">
        <v>4.1174030072977672</v>
      </c>
      <c r="AB52" s="228">
        <v>2.5350095174092786</v>
      </c>
      <c r="AC52" s="228">
        <v>0.92041864460495049</v>
      </c>
      <c r="AD52" s="1"/>
    </row>
    <row r="53" spans="1:30">
      <c r="A53" s="72" t="s">
        <v>153</v>
      </c>
      <c r="B53" s="72" t="s">
        <v>154</v>
      </c>
      <c r="C53" s="72" t="s">
        <v>249</v>
      </c>
      <c r="D53" s="72" t="s">
        <v>250</v>
      </c>
      <c r="E53" s="73">
        <v>5.2612743784048632</v>
      </c>
      <c r="F53" s="73">
        <v>-7.3878430072567625</v>
      </c>
      <c r="G53" s="73">
        <v>3.7457209420465745</v>
      </c>
      <c r="H53" s="73">
        <v>18.975491561423468</v>
      </c>
      <c r="I53" s="73">
        <v>26.282032316634059</v>
      </c>
      <c r="J53" s="228"/>
      <c r="K53" s="228">
        <v>3.7810045141944499</v>
      </c>
      <c r="L53" s="228">
        <v>6.9496880926793949</v>
      </c>
      <c r="M53" s="228">
        <v>8.2557241344258188</v>
      </c>
      <c r="N53" s="228">
        <v>3.7441225745422599</v>
      </c>
      <c r="O53" s="228">
        <v>4.4347645194785343</v>
      </c>
      <c r="P53" s="228">
        <v>4.205136964696095</v>
      </c>
      <c r="Q53" s="228">
        <v>3.4804916139420214</v>
      </c>
      <c r="R53" s="228">
        <v>4.0493523347074074</v>
      </c>
      <c r="S53" s="228">
        <v>3.7221573144503566</v>
      </c>
      <c r="T53" s="228">
        <v>3.3950240912742373</v>
      </c>
      <c r="U53" s="228">
        <v>3.997253923941372</v>
      </c>
      <c r="V53" s="228">
        <v>4.1050094449689709</v>
      </c>
      <c r="W53" s="228">
        <v>5.7025174460281391</v>
      </c>
      <c r="X53" s="228">
        <v>2.7803421027703337</v>
      </c>
      <c r="Y53" s="228">
        <v>0.83154972908990032</v>
      </c>
      <c r="Z53" s="228">
        <v>1.6719090242948766</v>
      </c>
      <c r="AA53" s="228">
        <v>1.5812791658728997</v>
      </c>
      <c r="AB53" s="228">
        <v>0.80478693793406819</v>
      </c>
      <c r="AC53" s="228">
        <v>1.434005342204614E-2</v>
      </c>
      <c r="AD53" s="1"/>
    </row>
    <row r="54" spans="1:30">
      <c r="A54" s="72" t="s">
        <v>153</v>
      </c>
      <c r="B54" s="72" t="s">
        <v>154</v>
      </c>
      <c r="C54" s="72" t="s">
        <v>251</v>
      </c>
      <c r="D54" s="72" t="s">
        <v>252</v>
      </c>
      <c r="J54" s="228">
        <v>10.508667435284494</v>
      </c>
      <c r="K54" s="228">
        <v>-2.6718846634900615</v>
      </c>
      <c r="L54" s="228">
        <v>-1.3526964485750312</v>
      </c>
      <c r="M54" s="228">
        <v>1.3024617576085546</v>
      </c>
      <c r="N54" s="228">
        <v>3.7881248983351838</v>
      </c>
      <c r="O54" s="228">
        <v>1.7369796957905237</v>
      </c>
      <c r="P54" s="228">
        <v>0.46117587620886979</v>
      </c>
      <c r="Q54" s="228">
        <v>4.5260103793175688</v>
      </c>
      <c r="R54" s="228">
        <v>2.9760423781596899</v>
      </c>
      <c r="S54" s="228">
        <v>0.60428706236832852</v>
      </c>
      <c r="T54" s="228">
        <v>0.38141169293845678</v>
      </c>
      <c r="U54" s="228">
        <v>10.363210995779198</v>
      </c>
      <c r="V54" s="228">
        <v>3.5904431937288308</v>
      </c>
      <c r="W54" s="228">
        <v>-0.34385238234662552</v>
      </c>
      <c r="X54" s="228">
        <v>0.63407664706740263</v>
      </c>
      <c r="Y54" s="228">
        <v>1.2066415334408305</v>
      </c>
      <c r="Z54" s="228">
        <v>4.322981171378288</v>
      </c>
      <c r="AA54" s="228">
        <v>2.9116145074591202</v>
      </c>
      <c r="AB54" s="228">
        <v>2.7243855381398703</v>
      </c>
      <c r="AC54" s="228"/>
      <c r="AD54" s="1"/>
    </row>
    <row r="55" spans="1:30">
      <c r="A55" s="72" t="s">
        <v>153</v>
      </c>
      <c r="B55" s="72" t="s">
        <v>154</v>
      </c>
      <c r="C55" s="72" t="s">
        <v>253</v>
      </c>
      <c r="D55" s="72" t="s">
        <v>254</v>
      </c>
      <c r="E55" s="73">
        <v>5.4331257300329412</v>
      </c>
      <c r="F55" s="73">
        <v>3.8880067493872303</v>
      </c>
      <c r="G55" s="73">
        <v>6.0413821461567494</v>
      </c>
      <c r="H55" s="73">
        <v>4.8031339999934346</v>
      </c>
      <c r="I55" s="73">
        <v>5.270979994188508</v>
      </c>
      <c r="J55" s="228"/>
      <c r="K55" s="228"/>
      <c r="L55" s="228"/>
      <c r="M55" s="228"/>
      <c r="N55" s="228"/>
      <c r="O55" s="228"/>
      <c r="P55" s="228"/>
      <c r="Q55" s="228"/>
      <c r="R55" s="228"/>
      <c r="S55" s="228"/>
      <c r="T55" s="228"/>
      <c r="U55" s="228"/>
      <c r="V55" s="228"/>
      <c r="W55" s="228"/>
      <c r="X55" s="228"/>
      <c r="Y55" s="228"/>
      <c r="Z55" s="228"/>
      <c r="AA55" s="228"/>
      <c r="AB55" s="228"/>
      <c r="AC55" s="228"/>
      <c r="AD55" s="1"/>
    </row>
    <row r="56" spans="1:30">
      <c r="A56" s="72" t="s">
        <v>153</v>
      </c>
      <c r="B56" s="72" t="s">
        <v>154</v>
      </c>
      <c r="C56" s="72" t="s">
        <v>255</v>
      </c>
      <c r="D56" s="72" t="s">
        <v>256</v>
      </c>
      <c r="F56" s="73">
        <v>36.192959217288035</v>
      </c>
      <c r="G56" s="73">
        <v>12.356934641128746</v>
      </c>
      <c r="H56" s="73">
        <v>21.009140280058048</v>
      </c>
      <c r="I56" s="73">
        <v>12.341653123591854</v>
      </c>
      <c r="J56" s="228">
        <v>15.806773259738577</v>
      </c>
      <c r="K56" s="228">
        <v>2.2190447326540408</v>
      </c>
      <c r="L56" s="228">
        <v>2.2401559602050867</v>
      </c>
      <c r="M56" s="228">
        <v>3.0333352354094529</v>
      </c>
      <c r="N56" s="228">
        <v>2.4619870394369343</v>
      </c>
      <c r="O56" s="228">
        <v>2.9804206003766041</v>
      </c>
      <c r="P56" s="228">
        <v>3.9326130921717919</v>
      </c>
      <c r="Q56" s="228">
        <v>0.79540555463142937</v>
      </c>
      <c r="R56" s="228">
        <v>5.1659874471173168</v>
      </c>
      <c r="S56" s="228">
        <v>3.1392684443191996</v>
      </c>
      <c r="T56" s="228">
        <v>3.0087243385742681</v>
      </c>
      <c r="U56" s="228">
        <v>3.1380292623963868</v>
      </c>
      <c r="V56" s="228">
        <v>4.3114524062400648</v>
      </c>
      <c r="W56" s="228">
        <v>4.5312647569313498</v>
      </c>
      <c r="X56" s="228">
        <v>0.20459840991750866</v>
      </c>
      <c r="Y56" s="228">
        <v>2.0536041005133683</v>
      </c>
      <c r="Z56" s="228">
        <v>1.9567659963049664</v>
      </c>
      <c r="AA56" s="228">
        <v>2.0451892506572165</v>
      </c>
      <c r="AB56" s="228">
        <v>-1.3736978576414316</v>
      </c>
      <c r="AC56" s="228">
        <v>-1.1521026310084181</v>
      </c>
      <c r="AD56" s="1"/>
    </row>
    <row r="57" spans="1:30">
      <c r="A57" s="72" t="s">
        <v>153</v>
      </c>
      <c r="B57" s="72" t="s">
        <v>154</v>
      </c>
      <c r="C57" s="72" t="s">
        <v>257</v>
      </c>
      <c r="D57" s="72" t="s">
        <v>258</v>
      </c>
      <c r="E57" s="73">
        <v>2.8338651631714527</v>
      </c>
      <c r="F57" s="73">
        <v>2.675378208039632</v>
      </c>
      <c r="G57" s="73">
        <v>1.6777372620378372</v>
      </c>
      <c r="H57" s="73">
        <v>0.66532018954521277</v>
      </c>
      <c r="I57" s="73">
        <v>1.533473903858777</v>
      </c>
      <c r="J57" s="228">
        <v>9.1073666695441915</v>
      </c>
      <c r="K57" s="228">
        <v>10.003339924012451</v>
      </c>
      <c r="L57" s="228">
        <v>8.4931675205758665</v>
      </c>
      <c r="M57" s="228">
        <v>10.037763682309375</v>
      </c>
      <c r="N57" s="228">
        <v>2.9401659893522236</v>
      </c>
      <c r="O57" s="228">
        <v>1.6824270654375511</v>
      </c>
      <c r="P57" s="228">
        <v>4.8117048697664302</v>
      </c>
      <c r="Q57" s="228">
        <v>2.6776217205453463</v>
      </c>
      <c r="R57" s="228">
        <v>1.0896145938383768</v>
      </c>
      <c r="S57" s="228">
        <v>4.0109095465741547</v>
      </c>
      <c r="T57" s="228">
        <v>0.10230071637069216</v>
      </c>
      <c r="U57" s="228">
        <v>0.72151224063701136</v>
      </c>
      <c r="V57" s="228">
        <v>3.5333054081127244</v>
      </c>
      <c r="W57" s="228">
        <v>2.0237348279067362</v>
      </c>
      <c r="X57" s="228">
        <v>2.6405977291482827</v>
      </c>
      <c r="Y57" s="228">
        <v>-1.4503444440563129</v>
      </c>
      <c r="Z57" s="228">
        <v>-0.22059312338828363</v>
      </c>
      <c r="AA57" s="228">
        <v>1.3876022963171124</v>
      </c>
      <c r="AB57" s="228">
        <v>1.4139771234904686</v>
      </c>
      <c r="AC57" s="228">
        <v>2.4803137045138755</v>
      </c>
      <c r="AD57" s="1"/>
    </row>
    <row r="58" spans="1:30">
      <c r="A58" s="72" t="s">
        <v>153</v>
      </c>
      <c r="B58" s="72" t="s">
        <v>154</v>
      </c>
      <c r="C58" s="72" t="s">
        <v>259</v>
      </c>
      <c r="D58" s="72" t="s">
        <v>260</v>
      </c>
      <c r="F58" s="73">
        <v>6.8000428633242791</v>
      </c>
      <c r="G58" s="73">
        <v>3.3999711626945555</v>
      </c>
      <c r="H58" s="73">
        <v>4.399987766928092</v>
      </c>
      <c r="I58" s="73">
        <v>6.5000047124740661</v>
      </c>
      <c r="J58" s="228">
        <v>1.2568325199022752</v>
      </c>
      <c r="K58" s="228">
        <v>2.0141368950822311</v>
      </c>
      <c r="L58" s="228">
        <v>2.0138506144316466</v>
      </c>
      <c r="M58" s="228">
        <v>1.2322342223089322</v>
      </c>
      <c r="N58" s="228">
        <v>1.6847424433116771</v>
      </c>
      <c r="O58" s="228">
        <v>3.0179640763881252</v>
      </c>
      <c r="P58" s="228">
        <v>2.5183564808172889</v>
      </c>
      <c r="Q58" s="228">
        <v>2.3477099774065238</v>
      </c>
      <c r="R58" s="228">
        <v>1.4817816612837476</v>
      </c>
      <c r="S58" s="228">
        <v>2.0719838363223886</v>
      </c>
      <c r="T58" s="228">
        <v>2.8946892423424657</v>
      </c>
      <c r="U58" s="228">
        <v>2.1824050958936709</v>
      </c>
      <c r="V58" s="228">
        <v>2.5155476681332516</v>
      </c>
      <c r="W58" s="228">
        <v>4.0983957431160292</v>
      </c>
      <c r="X58" s="228">
        <v>0.47623788784125054</v>
      </c>
      <c r="Y58" s="228">
        <v>3.2476691941612899</v>
      </c>
      <c r="Z58" s="228">
        <v>0.77125513638772247</v>
      </c>
      <c r="AA58" s="228">
        <v>2.4919382967555634</v>
      </c>
      <c r="AB58" s="228">
        <v>1.5444054029242693</v>
      </c>
      <c r="AC58" s="228">
        <v>0.76422148251413091</v>
      </c>
      <c r="AD58" s="1"/>
    </row>
    <row r="59" spans="1:30">
      <c r="A59" s="72" t="s">
        <v>153</v>
      </c>
      <c r="B59" s="72" t="s">
        <v>154</v>
      </c>
      <c r="C59" s="72" t="s">
        <v>261</v>
      </c>
      <c r="D59" s="72" t="s">
        <v>262</v>
      </c>
      <c r="E59" s="73">
        <v>3.0281730736983548</v>
      </c>
      <c r="F59" s="73">
        <v>7.8308986277113775</v>
      </c>
      <c r="G59" s="73">
        <v>4.1427125213940457</v>
      </c>
      <c r="H59" s="73">
        <v>2.7878746294956329</v>
      </c>
      <c r="I59" s="73">
        <v>5.9876554923488925</v>
      </c>
      <c r="J59" s="228">
        <v>4.8860476800742845</v>
      </c>
      <c r="K59" s="228">
        <v>3.5128041014351084</v>
      </c>
      <c r="L59" s="228">
        <v>2.5198925536095658</v>
      </c>
      <c r="M59" s="228">
        <v>2.2045557682741617</v>
      </c>
      <c r="N59" s="228">
        <v>2.0184355895720927</v>
      </c>
      <c r="O59" s="228">
        <v>2.4000000099330947</v>
      </c>
      <c r="P59" s="228">
        <v>1.7597047507391892</v>
      </c>
      <c r="Q59" s="228">
        <v>0.63252470482002821</v>
      </c>
      <c r="R59" s="228">
        <v>1.9682325793035602</v>
      </c>
      <c r="S59" s="228">
        <v>3.1315534563712646</v>
      </c>
      <c r="T59" s="228">
        <v>3.121327909447885</v>
      </c>
      <c r="U59" s="228">
        <v>3.5315658662367753</v>
      </c>
      <c r="V59" s="228">
        <v>4.9292006059029347</v>
      </c>
      <c r="W59" s="228">
        <v>11.370824532638622</v>
      </c>
      <c r="X59" s="228">
        <v>-2.6291567560292606E-2</v>
      </c>
      <c r="Y59" s="228">
        <v>3.9531818865035717</v>
      </c>
      <c r="Z59" s="228">
        <v>5.0984095066015414</v>
      </c>
      <c r="AA59" s="228">
        <v>4.193851286286133</v>
      </c>
      <c r="AB59" s="228">
        <v>2.3993822860162197</v>
      </c>
      <c r="AC59" s="228">
        <v>2.9998825166283893</v>
      </c>
      <c r="AD59" s="1"/>
    </row>
    <row r="60" spans="1:30">
      <c r="A60" s="72" t="s">
        <v>153</v>
      </c>
      <c r="B60" s="72" t="s">
        <v>154</v>
      </c>
      <c r="C60" s="72" t="s">
        <v>43</v>
      </c>
      <c r="D60" s="72" t="s">
        <v>263</v>
      </c>
      <c r="E60" s="73">
        <v>50.459253170627193</v>
      </c>
      <c r="F60" s="73">
        <v>102.75463506341978</v>
      </c>
      <c r="G60" s="73">
        <v>5.6167064999046943</v>
      </c>
      <c r="H60" s="73">
        <v>5.0085654868537546</v>
      </c>
      <c r="I60" s="73">
        <v>10.183854831817456</v>
      </c>
      <c r="J60" s="228">
        <v>1.9675865453855863</v>
      </c>
      <c r="K60" s="228">
        <v>2.8217772135896695</v>
      </c>
      <c r="L60" s="228">
        <v>2.4220092042171331</v>
      </c>
      <c r="M60" s="228">
        <v>0.1643470767831019</v>
      </c>
      <c r="N60" s="228">
        <v>2.8954247590608588</v>
      </c>
      <c r="O60" s="228">
        <v>24.967930071476289</v>
      </c>
      <c r="P60" s="228">
        <v>1.6846692475908469</v>
      </c>
      <c r="Q60" s="228">
        <v>0.17555499374770989</v>
      </c>
      <c r="R60" s="228">
        <v>-3.7298826227756194</v>
      </c>
      <c r="S60" s="228">
        <v>3.6799183656219583</v>
      </c>
      <c r="T60" s="228">
        <v>-1.0870621282302437</v>
      </c>
      <c r="U60" s="228">
        <v>2.4000000000000057</v>
      </c>
      <c r="V60" s="228">
        <v>1.5165031222123275</v>
      </c>
      <c r="W60" s="228">
        <v>1.5434241359109251</v>
      </c>
      <c r="X60" s="228">
        <v>8.0512200408702483</v>
      </c>
      <c r="Y60" s="228">
        <v>0.23229952436926737</v>
      </c>
      <c r="Z60" s="228">
        <v>1.5753938484620988</v>
      </c>
      <c r="AA60" s="228">
        <v>-2.0187099950763212</v>
      </c>
      <c r="AB60" s="228">
        <v>3.8111298482293279</v>
      </c>
      <c r="AC60" s="228">
        <v>-0.42637369939998848</v>
      </c>
      <c r="AD60" s="1"/>
    </row>
    <row r="61" spans="1:30">
      <c r="A61" s="72" t="s">
        <v>153</v>
      </c>
      <c r="B61" s="72" t="s">
        <v>154</v>
      </c>
      <c r="C61" s="72" t="s">
        <v>264</v>
      </c>
      <c r="D61" s="72" t="s">
        <v>265</v>
      </c>
      <c r="E61" s="73">
        <v>5.855808947145789</v>
      </c>
      <c r="F61" s="73">
        <v>4.1732392480750633</v>
      </c>
      <c r="G61" s="73">
        <v>4.1376397985469282</v>
      </c>
      <c r="H61" s="73">
        <v>25.191277878416571</v>
      </c>
      <c r="I61" s="73">
        <v>17.81939536915884</v>
      </c>
      <c r="J61" s="228">
        <v>9.4044348158748505</v>
      </c>
      <c r="K61" s="228">
        <v>3.4324054812188649</v>
      </c>
      <c r="L61" s="228">
        <v>8.6612332219703489</v>
      </c>
      <c r="M61" s="228">
        <v>6.000131088588617</v>
      </c>
      <c r="N61" s="228">
        <v>3.4795984439976735</v>
      </c>
      <c r="O61" s="228">
        <v>6.9143735583841561</v>
      </c>
      <c r="P61" s="228">
        <v>5.1081051157511723</v>
      </c>
      <c r="Q61" s="228">
        <v>5.4717276770593628</v>
      </c>
      <c r="R61" s="228">
        <v>33.633764733914347</v>
      </c>
      <c r="S61" s="228">
        <v>45.191128404746422</v>
      </c>
      <c r="T61" s="228">
        <v>2.6945582809328528</v>
      </c>
      <c r="U61" s="228">
        <v>5.3996558961788566</v>
      </c>
      <c r="V61" s="228">
        <v>12.754988826291182</v>
      </c>
      <c r="W61" s="228">
        <v>10.390359042614989</v>
      </c>
      <c r="X61" s="228">
        <v>3.4082069754225017</v>
      </c>
      <c r="Y61" s="228">
        <v>5.6485548868593298</v>
      </c>
      <c r="Z61" s="228">
        <v>9.0312208812241437</v>
      </c>
      <c r="AA61" s="228">
        <v>4.424753075213971</v>
      </c>
      <c r="AB61" s="228">
        <v>2.7092889619338081</v>
      </c>
      <c r="AC61" s="228">
        <v>1.4499459546301949</v>
      </c>
      <c r="AD61" s="1"/>
    </row>
    <row r="62" spans="1:30">
      <c r="A62" s="72" t="s">
        <v>153</v>
      </c>
      <c r="B62" s="72" t="s">
        <v>154</v>
      </c>
      <c r="C62" s="72" t="s">
        <v>266</v>
      </c>
      <c r="D62" s="72" t="s">
        <v>267</v>
      </c>
      <c r="E62" s="73">
        <v>18.440607229296546</v>
      </c>
      <c r="F62" s="73">
        <v>14.478571922811057</v>
      </c>
      <c r="G62" s="73">
        <v>19.73341853932935</v>
      </c>
      <c r="H62" s="73">
        <v>8.429105390016403</v>
      </c>
      <c r="I62" s="73">
        <v>8.448871564133853</v>
      </c>
      <c r="J62" s="228">
        <v>5.2225532283900407</v>
      </c>
      <c r="K62" s="228">
        <v>1.4901548145117118</v>
      </c>
      <c r="L62" s="228">
        <v>7.0061730420262904</v>
      </c>
      <c r="M62" s="228">
        <v>-3.7826792354184136</v>
      </c>
      <c r="N62" s="228">
        <v>-26.29999283208538</v>
      </c>
      <c r="O62" s="228">
        <v>-7.7140667636791989</v>
      </c>
      <c r="P62" s="228">
        <v>28.414278456746331</v>
      </c>
      <c r="Q62" s="228">
        <v>12.085274421131317</v>
      </c>
      <c r="R62" s="228">
        <v>10.593090450024562</v>
      </c>
      <c r="S62" s="228">
        <v>4.2618424860660014</v>
      </c>
      <c r="T62" s="228">
        <v>7.7327110110730501</v>
      </c>
      <c r="U62" s="228">
        <v>8.0009108217188327</v>
      </c>
      <c r="V62" s="228">
        <v>6.6505022729349292</v>
      </c>
      <c r="W62" s="228">
        <v>13.84731889942654</v>
      </c>
      <c r="X62" s="228">
        <v>0.65553755919384571</v>
      </c>
      <c r="Y62" s="228">
        <v>7.4650799696628809</v>
      </c>
      <c r="Z62" s="228">
        <v>5.6626567472521714</v>
      </c>
      <c r="AA62" s="228">
        <v>4.9852530612412238</v>
      </c>
      <c r="AB62" s="228">
        <v>3.0979762357567182</v>
      </c>
      <c r="AC62" s="228">
        <v>2.7052889636095472</v>
      </c>
      <c r="AD62" s="1"/>
    </row>
    <row r="63" spans="1:30">
      <c r="A63" s="72" t="s">
        <v>153</v>
      </c>
      <c r="B63" s="72" t="s">
        <v>154</v>
      </c>
      <c r="C63" s="72" t="s">
        <v>268</v>
      </c>
      <c r="D63" s="72" t="s">
        <v>269</v>
      </c>
      <c r="E63" s="73">
        <v>4.7439792923273529</v>
      </c>
      <c r="F63" s="73">
        <v>6.8062427270888719</v>
      </c>
      <c r="G63" s="73">
        <v>4.2538752142714316</v>
      </c>
      <c r="H63" s="73">
        <v>8.5159272422458372</v>
      </c>
      <c r="I63" s="73">
        <v>9.891626294696394</v>
      </c>
      <c r="J63" s="228">
        <v>11.399741475360997</v>
      </c>
      <c r="K63" s="228">
        <v>7.1076674701113944</v>
      </c>
      <c r="L63" s="228">
        <v>9.8775515093969091</v>
      </c>
      <c r="M63" s="228">
        <v>3.8922730305884556</v>
      </c>
      <c r="N63" s="228">
        <v>0.86995641284563874</v>
      </c>
      <c r="O63" s="228">
        <v>4.9328671323908964</v>
      </c>
      <c r="P63" s="228">
        <v>1.8677257151523747</v>
      </c>
      <c r="Q63" s="228">
        <v>3.1854471145804411</v>
      </c>
      <c r="R63" s="228">
        <v>6.7774936061380799</v>
      </c>
      <c r="S63" s="228">
        <v>11.670071872124282</v>
      </c>
      <c r="T63" s="228">
        <v>6.2131277494078745</v>
      </c>
      <c r="U63" s="228">
        <v>7.3608595906498238</v>
      </c>
      <c r="V63" s="228">
        <v>12.595541592233502</v>
      </c>
      <c r="W63" s="228">
        <v>12.208416549562713</v>
      </c>
      <c r="X63" s="228">
        <v>11.172961381038021</v>
      </c>
      <c r="Y63" s="228">
        <v>10.115356530621725</v>
      </c>
      <c r="Z63" s="228">
        <v>11.605865693892454</v>
      </c>
      <c r="AA63" s="228">
        <v>18.228898884266641</v>
      </c>
      <c r="AB63" s="228">
        <v>9.0038427431273931</v>
      </c>
      <c r="AC63" s="228">
        <v>11.512875505250619</v>
      </c>
      <c r="AD63" s="1"/>
    </row>
    <row r="64" spans="1:30">
      <c r="A64" s="72" t="s">
        <v>153</v>
      </c>
      <c r="B64" s="72" t="s">
        <v>154</v>
      </c>
      <c r="C64" s="72" t="s">
        <v>270</v>
      </c>
      <c r="D64" s="72" t="s">
        <v>271</v>
      </c>
      <c r="E64" s="73">
        <v>-2.4962239863710352</v>
      </c>
      <c r="F64" s="73">
        <v>3.5869156937769588</v>
      </c>
      <c r="G64" s="73">
        <v>6.9347047233932813E-2</v>
      </c>
      <c r="H64" s="73">
        <v>-0.69919299130962997</v>
      </c>
      <c r="I64" s="73">
        <v>54.179158023828336</v>
      </c>
      <c r="J64" s="228">
        <v>10.434959986520113</v>
      </c>
      <c r="K64" s="228">
        <v>6.7576490596958934</v>
      </c>
      <c r="L64" s="228">
        <v>3.5445894293025617</v>
      </c>
      <c r="M64" s="228">
        <v>3.9498464902140569</v>
      </c>
      <c r="N64" s="228">
        <v>0.33904759133645257</v>
      </c>
      <c r="O64" s="228">
        <v>3.1499068680003859</v>
      </c>
      <c r="P64" s="228">
        <v>3.3996688912855575</v>
      </c>
      <c r="Q64" s="228">
        <v>1.207334494862792</v>
      </c>
      <c r="R64" s="228">
        <v>2.8077833793838778</v>
      </c>
      <c r="S64" s="228">
        <v>3.0874453502700305</v>
      </c>
      <c r="T64" s="228">
        <v>4.4778957729601103</v>
      </c>
      <c r="U64" s="228">
        <v>4.4374344407113853</v>
      </c>
      <c r="V64" s="228">
        <v>4.3705369685946778</v>
      </c>
      <c r="W64" s="228">
        <v>5.2547201017492711</v>
      </c>
      <c r="X64" s="228">
        <v>-0.47475411965987746</v>
      </c>
      <c r="Y64" s="228">
        <v>2.2696010450895727</v>
      </c>
      <c r="Z64" s="228">
        <v>5.690793056498535</v>
      </c>
      <c r="AA64" s="228">
        <v>1.0153700564124506</v>
      </c>
      <c r="AB64" s="228">
        <v>0.40156886606999365</v>
      </c>
      <c r="AC64" s="228">
        <v>1.3593857061120218</v>
      </c>
      <c r="AD64" s="1"/>
    </row>
    <row r="65" spans="1:30">
      <c r="A65" s="72" t="s">
        <v>153</v>
      </c>
      <c r="B65" s="72" t="s">
        <v>154</v>
      </c>
      <c r="C65" s="72" t="s">
        <v>272</v>
      </c>
      <c r="D65" s="72" t="s">
        <v>273</v>
      </c>
      <c r="H65" s="73">
        <v>-1.3831700146346435</v>
      </c>
      <c r="I65" s="73">
        <v>10.432147861878249</v>
      </c>
      <c r="J65" s="228">
        <v>7.6808340782755096</v>
      </c>
      <c r="K65" s="228">
        <v>0.8211963408031977</v>
      </c>
      <c r="L65" s="228">
        <v>-13.147173665707285</v>
      </c>
      <c r="M65" s="228">
        <v>-31.565914980311518</v>
      </c>
      <c r="N65" s="228">
        <v>39.157625669747063</v>
      </c>
      <c r="O65" s="228">
        <v>64.735022299937981</v>
      </c>
      <c r="P65" s="228">
        <v>-11.971527435365147</v>
      </c>
      <c r="Q65" s="228">
        <v>-1.5828902693882014</v>
      </c>
      <c r="R65" s="228">
        <v>0.63562189937252356</v>
      </c>
      <c r="S65" s="228">
        <v>16.922763506886056</v>
      </c>
      <c r="T65" s="228">
        <v>59.329050669790007</v>
      </c>
      <c r="U65" s="228">
        <v>2.4271429145415766</v>
      </c>
      <c r="V65" s="228">
        <v>-3.7746098385934204</v>
      </c>
      <c r="W65" s="228">
        <v>26.387193819542802</v>
      </c>
      <c r="X65" s="228">
        <v>-29.547189488199905</v>
      </c>
      <c r="Y65" s="228">
        <v>35.635329375391905</v>
      </c>
      <c r="Z65" s="228">
        <v>26.701178949633302</v>
      </c>
      <c r="AA65" s="228">
        <v>6.9390155932514688</v>
      </c>
      <c r="AB65" s="228">
        <v>-1.5191409433122516</v>
      </c>
      <c r="AC65" s="228">
        <v>-9.0260248809674977</v>
      </c>
      <c r="AD65" s="1"/>
    </row>
    <row r="66" spans="1:30">
      <c r="A66" s="72" t="s">
        <v>153</v>
      </c>
      <c r="B66" s="72" t="s">
        <v>154</v>
      </c>
      <c r="C66" s="72" t="s">
        <v>274</v>
      </c>
      <c r="D66" s="72" t="s">
        <v>275</v>
      </c>
      <c r="J66" s="228">
        <v>9.8100403776001599</v>
      </c>
      <c r="K66" s="228">
        <v>9.0748350803792448</v>
      </c>
      <c r="L66" s="228">
        <v>3.8971514720885949</v>
      </c>
      <c r="M66" s="228">
        <v>9.1091732593479975</v>
      </c>
      <c r="N66" s="228">
        <v>2.3185613437506731</v>
      </c>
      <c r="O66" s="228">
        <v>24.977594587376501</v>
      </c>
      <c r="P66" s="228">
        <v>15.077269936282704</v>
      </c>
      <c r="Q66" s="228">
        <v>16.148667332305664</v>
      </c>
      <c r="R66" s="228">
        <v>21.87284165469525</v>
      </c>
      <c r="S66" s="228">
        <v>24.799285717312202</v>
      </c>
      <c r="T66" s="228">
        <v>7.6236893808093953</v>
      </c>
      <c r="U66" s="228">
        <v>11.394003749132708</v>
      </c>
      <c r="V66" s="228">
        <v>7.288208420488985</v>
      </c>
      <c r="W66" s="228">
        <v>16.076220121034893</v>
      </c>
      <c r="X66" s="228">
        <v>29.504507101361327</v>
      </c>
      <c r="Y66" s="228">
        <v>11.573757412789504</v>
      </c>
      <c r="Z66" s="228">
        <v>13.340850597159545</v>
      </c>
      <c r="AA66" s="228"/>
      <c r="AB66" s="228"/>
      <c r="AC66" s="228"/>
      <c r="AD66" s="1"/>
    </row>
    <row r="67" spans="1:30">
      <c r="A67" s="72" t="s">
        <v>153</v>
      </c>
      <c r="B67" s="72" t="s">
        <v>154</v>
      </c>
      <c r="C67" s="72" t="s">
        <v>276</v>
      </c>
      <c r="D67" s="72" t="s">
        <v>277</v>
      </c>
      <c r="E67" s="73">
        <v>3.2717333723063291</v>
      </c>
      <c r="F67" s="73">
        <v>19.083769724607791</v>
      </c>
      <c r="G67" s="73">
        <v>15.532492966476923</v>
      </c>
      <c r="H67" s="73">
        <v>13.376352772405255</v>
      </c>
      <c r="I67" s="73">
        <v>2.9308208605595354</v>
      </c>
      <c r="J67" s="228"/>
      <c r="K67" s="228">
        <v>24.657920821047497</v>
      </c>
      <c r="L67" s="228">
        <v>10.170149560232204</v>
      </c>
      <c r="M67" s="228">
        <v>7.8931375362083429</v>
      </c>
      <c r="N67" s="228">
        <v>7.445630873420896</v>
      </c>
      <c r="O67" s="228">
        <v>3.7605491892723109</v>
      </c>
      <c r="P67" s="228">
        <v>6.3260680696052134</v>
      </c>
      <c r="Q67" s="228">
        <v>5.0478674013214118</v>
      </c>
      <c r="R67" s="228">
        <v>4.2934133617095256</v>
      </c>
      <c r="S67" s="228">
        <v>4.8674070641801421</v>
      </c>
      <c r="T67" s="228">
        <v>6.0716890075222807</v>
      </c>
      <c r="U67" s="228">
        <v>8.8779173694968847</v>
      </c>
      <c r="V67" s="228">
        <v>11.51042941851226</v>
      </c>
      <c r="W67" s="228">
        <v>7.4927944422220776</v>
      </c>
      <c r="X67" s="228">
        <v>0.43065981104133755</v>
      </c>
      <c r="Y67" s="228">
        <v>1.5470250659910505</v>
      </c>
      <c r="Z67" s="228">
        <v>5.2608877148066426</v>
      </c>
      <c r="AA67" s="228">
        <v>2.7070621194122992</v>
      </c>
      <c r="AB67" s="228">
        <v>3.9726005709563168</v>
      </c>
      <c r="AC67" s="228">
        <v>2.0194497983985258</v>
      </c>
      <c r="AD67" s="1"/>
    </row>
    <row r="68" spans="1:30">
      <c r="A68" s="72" t="s">
        <v>153</v>
      </c>
      <c r="B68" s="72" t="s">
        <v>154</v>
      </c>
      <c r="C68" s="72" t="s">
        <v>278</v>
      </c>
      <c r="D68" s="72" t="s">
        <v>279</v>
      </c>
      <c r="J68" s="228">
        <v>12.706369089954507</v>
      </c>
      <c r="K68" s="228">
        <v>0.23913791854796784</v>
      </c>
      <c r="L68" s="228">
        <v>0.20665554718503643</v>
      </c>
      <c r="M68" s="228">
        <v>-0.15014681880180092</v>
      </c>
      <c r="N68" s="228">
        <v>2.222722961546225</v>
      </c>
      <c r="O68" s="228">
        <v>9.464718942308366</v>
      </c>
      <c r="P68" s="228">
        <v>-5.7553353412922945</v>
      </c>
      <c r="Q68" s="228">
        <v>-3.6214342005957292</v>
      </c>
      <c r="R68" s="228">
        <v>12.767978326873305</v>
      </c>
      <c r="S68" s="228">
        <v>3.9113624409341128</v>
      </c>
      <c r="T68" s="228">
        <v>9.8755119223232555</v>
      </c>
      <c r="U68" s="228">
        <v>11.552349798449015</v>
      </c>
      <c r="V68" s="228">
        <v>17.220579485383112</v>
      </c>
      <c r="W68" s="228">
        <v>30.311673086036365</v>
      </c>
      <c r="X68" s="228">
        <v>24.146415285739977</v>
      </c>
      <c r="Y68" s="228">
        <v>1.4445723209037169</v>
      </c>
      <c r="Z68" s="228">
        <v>20.061875072839413</v>
      </c>
      <c r="AA68" s="228">
        <v>33.541405015517626</v>
      </c>
      <c r="AB68" s="228">
        <v>4.9019793067054422</v>
      </c>
      <c r="AC68" s="228">
        <v>10.959956012462698</v>
      </c>
      <c r="AD68" s="1"/>
    </row>
    <row r="69" spans="1:30">
      <c r="A69" s="72" t="s">
        <v>153</v>
      </c>
      <c r="B69" s="72" t="s">
        <v>154</v>
      </c>
      <c r="C69" s="72" t="s">
        <v>280</v>
      </c>
      <c r="D69" s="72" t="s">
        <v>281</v>
      </c>
      <c r="E69" s="73">
        <v>6.6794721113089253</v>
      </c>
      <c r="F69" s="73">
        <v>5.9931275758614504</v>
      </c>
      <c r="G69" s="73">
        <v>6.2651334233683826</v>
      </c>
      <c r="H69" s="73">
        <v>7.2367370737931793</v>
      </c>
      <c r="I69" s="73">
        <v>0.84161086209503821</v>
      </c>
      <c r="J69" s="228"/>
      <c r="K69" s="228"/>
      <c r="L69" s="228"/>
      <c r="M69" s="228"/>
      <c r="N69" s="228"/>
      <c r="O69" s="228"/>
      <c r="P69" s="228"/>
      <c r="Q69" s="228"/>
      <c r="R69" s="228"/>
      <c r="S69" s="228"/>
      <c r="T69" s="228"/>
      <c r="U69" s="228"/>
      <c r="V69" s="228"/>
      <c r="W69" s="228"/>
      <c r="X69" s="228"/>
      <c r="Y69" s="228"/>
      <c r="Z69" s="228"/>
      <c r="AA69" s="228"/>
      <c r="AB69" s="228"/>
      <c r="AC69" s="228"/>
      <c r="AD69" s="1"/>
    </row>
    <row r="70" spans="1:30">
      <c r="A70" s="72" t="s">
        <v>153</v>
      </c>
      <c r="B70" s="72" t="s">
        <v>154</v>
      </c>
      <c r="C70" s="72" t="s">
        <v>282</v>
      </c>
      <c r="D70" s="72" t="s">
        <v>283</v>
      </c>
      <c r="E70" s="73">
        <v>5.4288232048949681</v>
      </c>
      <c r="F70" s="73">
        <v>1.5006397722225415</v>
      </c>
      <c r="G70" s="73">
        <v>0.91893928328342156</v>
      </c>
      <c r="H70" s="73">
        <v>1.9238447800087783</v>
      </c>
      <c r="I70" s="73">
        <v>1.6371634351134645</v>
      </c>
      <c r="J70" s="228">
        <v>1.1569035253193363</v>
      </c>
      <c r="K70" s="228">
        <v>2.8959918305267536</v>
      </c>
      <c r="L70" s="228">
        <v>3.4506123743560835</v>
      </c>
      <c r="M70" s="228">
        <v>7.4875784216825281</v>
      </c>
      <c r="N70" s="228">
        <v>6.8110939091718024</v>
      </c>
      <c r="O70" s="228">
        <v>-4.6665248018998682</v>
      </c>
      <c r="P70" s="228">
        <v>3.3610664377320347</v>
      </c>
      <c r="Q70" s="228">
        <v>3.3190152431369597</v>
      </c>
      <c r="R70" s="228">
        <v>7.8738314490326218</v>
      </c>
      <c r="S70" s="228">
        <v>2.239112048863845</v>
      </c>
      <c r="T70" s="228">
        <v>6.8177381171497444</v>
      </c>
      <c r="U70" s="228">
        <v>3.7251076269458849</v>
      </c>
      <c r="V70" s="228">
        <v>2.9550556659139176</v>
      </c>
      <c r="W70" s="228">
        <v>1.3559865683437664</v>
      </c>
      <c r="X70" s="228">
        <v>1.3906948106749155</v>
      </c>
      <c r="Y70" s="228">
        <v>4.2297842563754813</v>
      </c>
      <c r="Z70" s="228">
        <v>15.885556394422309</v>
      </c>
      <c r="AA70" s="228">
        <v>3.4951291230242987</v>
      </c>
      <c r="AB70" s="228">
        <v>3.0144560040699133</v>
      </c>
      <c r="AC70" s="228">
        <v>3.5048212264336911</v>
      </c>
      <c r="AD70" s="1"/>
    </row>
    <row r="71" spans="1:30">
      <c r="A71" s="72" t="s">
        <v>153</v>
      </c>
      <c r="B71" s="72" t="s">
        <v>154</v>
      </c>
      <c r="C71" s="72" t="s">
        <v>284</v>
      </c>
      <c r="D71" s="72" t="s">
        <v>285</v>
      </c>
      <c r="E71" s="73">
        <v>2.7562128486320177</v>
      </c>
      <c r="F71" s="73">
        <v>2.6506592149498402</v>
      </c>
      <c r="G71" s="73">
        <v>1.9301395587817609</v>
      </c>
      <c r="H71" s="73">
        <v>1.7483702160636625</v>
      </c>
      <c r="I71" s="73">
        <v>1.125065502175886</v>
      </c>
      <c r="J71" s="228">
        <v>4.1964361168273854</v>
      </c>
      <c r="K71" s="228">
        <v>-9.9840952860930088E-2</v>
      </c>
      <c r="L71" s="228">
        <v>2.1185838343808854</v>
      </c>
      <c r="M71" s="228">
        <v>3.111427499385627</v>
      </c>
      <c r="N71" s="228">
        <v>0.9473028896917981</v>
      </c>
      <c r="O71" s="228">
        <v>1.6304933168193259</v>
      </c>
      <c r="P71" s="228">
        <v>3.3334285849287255</v>
      </c>
      <c r="Q71" s="228">
        <v>0.97027776929721199</v>
      </c>
      <c r="R71" s="228">
        <v>0.2136527501120753</v>
      </c>
      <c r="S71" s="228">
        <v>0.60774270597154612</v>
      </c>
      <c r="T71" s="228">
        <v>0.92361661961544428</v>
      </c>
      <c r="U71" s="228">
        <v>0.91245438202307128</v>
      </c>
      <c r="V71" s="228">
        <v>2.7650395707518669</v>
      </c>
      <c r="W71" s="228">
        <v>3.0768846820999869</v>
      </c>
      <c r="X71" s="228">
        <v>1.8774144364649459</v>
      </c>
      <c r="Y71" s="228">
        <v>0.3507725281584726</v>
      </c>
      <c r="Z71" s="228">
        <v>2.5840237611380417</v>
      </c>
      <c r="AA71" s="228">
        <v>2.9535643947396579</v>
      </c>
      <c r="AB71" s="228">
        <v>2.6271799844156192</v>
      </c>
      <c r="AC71" s="228">
        <v>1.6122529922150619</v>
      </c>
      <c r="AD71" s="1"/>
    </row>
    <row r="72" spans="1:30">
      <c r="A72" s="72" t="s">
        <v>153</v>
      </c>
      <c r="B72" s="72" t="s">
        <v>154</v>
      </c>
      <c r="C72" s="72" t="s">
        <v>286</v>
      </c>
      <c r="D72" s="72" t="s">
        <v>287</v>
      </c>
      <c r="E72" s="73">
        <v>0.76436396354293379</v>
      </c>
      <c r="F72" s="73">
        <v>1.4501747457204175</v>
      </c>
      <c r="G72" s="73">
        <v>1.271569883610681</v>
      </c>
      <c r="H72" s="73">
        <v>2.0028435025181324</v>
      </c>
      <c r="I72" s="73">
        <v>0.86732343833875802</v>
      </c>
      <c r="J72" s="228">
        <v>1.1465542320637496</v>
      </c>
      <c r="K72" s="228">
        <v>1.3672161389195878</v>
      </c>
      <c r="L72" s="228">
        <v>0.88191074064837949</v>
      </c>
      <c r="M72" s="228">
        <v>0.95222111437014689</v>
      </c>
      <c r="N72" s="228">
        <v>0.21978638864300137</v>
      </c>
      <c r="O72" s="228">
        <v>1.5433875903959802</v>
      </c>
      <c r="P72" s="228">
        <v>2.0006507252754488</v>
      </c>
      <c r="Q72" s="228">
        <v>2.0714441853917833</v>
      </c>
      <c r="R72" s="228">
        <v>1.873519839815657</v>
      </c>
      <c r="S72" s="228">
        <v>1.6455722009486777</v>
      </c>
      <c r="T72" s="228">
        <v>1.9395139479113226</v>
      </c>
      <c r="U72" s="228">
        <v>2.161198098149228</v>
      </c>
      <c r="V72" s="228">
        <v>2.5639063426932722</v>
      </c>
      <c r="W72" s="228">
        <v>2.3791191088236303</v>
      </c>
      <c r="X72" s="228">
        <v>9.6624424214326154E-2</v>
      </c>
      <c r="Y72" s="228">
        <v>1.0798254992091358</v>
      </c>
      <c r="Z72" s="228">
        <v>0.94361172411832683</v>
      </c>
      <c r="AA72" s="228">
        <v>1.1576489153154057</v>
      </c>
      <c r="AB72" s="228">
        <v>0.75861112331942593</v>
      </c>
      <c r="AC72" s="228">
        <v>0.56987156804699168</v>
      </c>
      <c r="AD72" s="1"/>
    </row>
    <row r="73" spans="1:30">
      <c r="A73" s="72" t="s">
        <v>153</v>
      </c>
      <c r="B73" s="72" t="s">
        <v>154</v>
      </c>
      <c r="C73" s="72" t="s">
        <v>288</v>
      </c>
      <c r="D73" s="72" t="s">
        <v>289</v>
      </c>
      <c r="E73" s="73">
        <v>15.358141391166669</v>
      </c>
      <c r="F73" s="73">
        <v>-11.366102530173322</v>
      </c>
      <c r="G73" s="73">
        <v>0.21386695747578699</v>
      </c>
      <c r="H73" s="73">
        <v>-0.50948077775984757</v>
      </c>
      <c r="I73" s="73">
        <v>46.551442944737346</v>
      </c>
      <c r="J73" s="228">
        <v>1.1415640302496968</v>
      </c>
      <c r="K73" s="228">
        <v>1.4683379835990706</v>
      </c>
      <c r="L73" s="228">
        <v>0.98404423219349724</v>
      </c>
      <c r="M73" s="228">
        <v>0.72591437929460767</v>
      </c>
      <c r="N73" s="228">
        <v>0.93059324954165845</v>
      </c>
      <c r="O73" s="228">
        <v>0.96153405067023812</v>
      </c>
      <c r="P73" s="228"/>
      <c r="Q73" s="228"/>
      <c r="R73" s="228"/>
      <c r="S73" s="228"/>
      <c r="T73" s="228"/>
      <c r="U73" s="228"/>
      <c r="V73" s="228"/>
      <c r="W73" s="228"/>
      <c r="X73" s="228"/>
      <c r="Y73" s="228"/>
      <c r="Z73" s="228"/>
      <c r="AA73" s="228"/>
      <c r="AB73" s="228"/>
      <c r="AC73" s="228"/>
      <c r="AD73" s="1"/>
    </row>
    <row r="74" spans="1:30">
      <c r="A74" s="72" t="s">
        <v>153</v>
      </c>
      <c r="B74" s="72" t="s">
        <v>154</v>
      </c>
      <c r="C74" s="72" t="s">
        <v>290</v>
      </c>
      <c r="D74" s="72" t="s">
        <v>291</v>
      </c>
      <c r="E74" s="73">
        <v>11.964533402268202</v>
      </c>
      <c r="F74" s="73">
        <v>134.03587287164939</v>
      </c>
      <c r="G74" s="73">
        <v>1.9500299163572237</v>
      </c>
      <c r="H74" s="73">
        <v>5.1423238196313719</v>
      </c>
      <c r="I74" s="73">
        <v>3.77739635102688</v>
      </c>
      <c r="J74" s="228">
        <v>1.3391154869396189</v>
      </c>
      <c r="K74" s="228">
        <v>13.562676741919446</v>
      </c>
      <c r="L74" s="228">
        <v>0.94653683909417907</v>
      </c>
      <c r="M74" s="228">
        <v>-17.786401479179645</v>
      </c>
      <c r="N74" s="228">
        <v>19.19133589031992</v>
      </c>
      <c r="O74" s="228">
        <v>28.089343595284191</v>
      </c>
      <c r="P74" s="228">
        <v>-0.16865893167285151</v>
      </c>
      <c r="Q74" s="228">
        <v>0.85580781423627172</v>
      </c>
      <c r="R74" s="228">
        <v>-0.21712039573060338</v>
      </c>
      <c r="S74" s="228">
        <v>7.7652785346057982</v>
      </c>
      <c r="T74" s="228">
        <v>17.191276873993928</v>
      </c>
      <c r="U74" s="228">
        <v>10.431323094710379</v>
      </c>
      <c r="V74" s="228">
        <v>5.4427900595572396</v>
      </c>
      <c r="W74" s="228">
        <v>20.133264438573107</v>
      </c>
      <c r="X74" s="228">
        <v>-16.375547536098011</v>
      </c>
      <c r="Y74" s="228">
        <v>13.559592252413751</v>
      </c>
      <c r="Z74" s="228">
        <v>12.681227775010754</v>
      </c>
      <c r="AA74" s="228">
        <v>-2.9419027064013221</v>
      </c>
      <c r="AB74" s="228">
        <v>-6.1578261320062211</v>
      </c>
      <c r="AC74" s="228">
        <v>-0.85133098638810623</v>
      </c>
      <c r="AD74" s="1"/>
    </row>
    <row r="75" spans="1:30">
      <c r="A75" s="72" t="s">
        <v>153</v>
      </c>
      <c r="B75" s="72" t="s">
        <v>154</v>
      </c>
      <c r="C75" s="72" t="s">
        <v>292</v>
      </c>
      <c r="D75" s="72" t="s">
        <v>293</v>
      </c>
      <c r="E75" s="73">
        <v>22.425050544150139</v>
      </c>
      <c r="F75" s="73">
        <v>62.132461448365945</v>
      </c>
      <c r="G75" s="73">
        <v>1314.1863994943667</v>
      </c>
      <c r="H75" s="73">
        <v>15442.30071782632</v>
      </c>
      <c r="I75" s="73">
        <v>6041.5952527611962</v>
      </c>
      <c r="J75" s="228">
        <v>3.9632505667470497</v>
      </c>
      <c r="K75" s="228">
        <v>8.3685696147532269</v>
      </c>
      <c r="L75" s="228">
        <v>-5.9691194349665011</v>
      </c>
      <c r="M75" s="228">
        <v>5.4118213958709731</v>
      </c>
      <c r="N75" s="228">
        <v>-2.4354946078043724</v>
      </c>
      <c r="O75" s="228">
        <v>2.2169826536015904</v>
      </c>
      <c r="P75" s="228">
        <v>1.8054376587716519</v>
      </c>
      <c r="Q75" s="228">
        <v>10.391344769590717</v>
      </c>
      <c r="R75" s="228">
        <v>12.893940990817583</v>
      </c>
      <c r="S75" s="228">
        <v>16.846207428121971</v>
      </c>
      <c r="T75" s="228">
        <v>3.593680993310727</v>
      </c>
      <c r="U75" s="228">
        <v>1.9317688024181905</v>
      </c>
      <c r="V75" s="228">
        <v>4.293977782212167</v>
      </c>
      <c r="W75" s="228">
        <v>2.0113602806526956</v>
      </c>
      <c r="X75" s="228">
        <v>5.1804536261950318</v>
      </c>
      <c r="Y75" s="228">
        <v>4.3685482101631692</v>
      </c>
      <c r="Z75" s="228">
        <v>4.3729609583075302</v>
      </c>
      <c r="AA75" s="228">
        <v>3.794307156550758</v>
      </c>
      <c r="AB75" s="228">
        <v>5.9521578212333281</v>
      </c>
      <c r="AC75" s="228">
        <v>8.3208631509162245</v>
      </c>
      <c r="AD75" s="1"/>
    </row>
    <row r="76" spans="1:30">
      <c r="A76" s="72" t="s">
        <v>153</v>
      </c>
      <c r="B76" s="72" t="s">
        <v>154</v>
      </c>
      <c r="C76" s="72" t="s">
        <v>294</v>
      </c>
      <c r="D76" s="72" t="s">
        <v>295</v>
      </c>
      <c r="E76" s="73">
        <v>3.396643513084868</v>
      </c>
      <c r="F76" s="73">
        <v>3.0850797440842115</v>
      </c>
      <c r="G76" s="73">
        <v>5.40047525815082</v>
      </c>
      <c r="H76" s="73">
        <v>3.9842707143741904</v>
      </c>
      <c r="I76" s="73">
        <v>2.4934307783614429</v>
      </c>
      <c r="J76" s="228">
        <v>162.72512732361758</v>
      </c>
      <c r="K76" s="228">
        <v>43.032632754619414</v>
      </c>
      <c r="L76" s="228">
        <v>6.5379771665442661</v>
      </c>
      <c r="M76" s="228">
        <v>6.9362320190416114</v>
      </c>
      <c r="N76" s="228">
        <v>9.7266118688872183</v>
      </c>
      <c r="O76" s="228">
        <v>4.6796361993906856</v>
      </c>
      <c r="P76" s="228">
        <v>5.3769245210443444</v>
      </c>
      <c r="Q76" s="228">
        <v>5.9196617685964554</v>
      </c>
      <c r="R76" s="228">
        <v>3.4245650963820538</v>
      </c>
      <c r="S76" s="228">
        <v>8.3675190304905271</v>
      </c>
      <c r="T76" s="228">
        <v>7.9272633489660791</v>
      </c>
      <c r="U76" s="228">
        <v>8.484859543125765</v>
      </c>
      <c r="V76" s="228">
        <v>9.6928433761411981</v>
      </c>
      <c r="W76" s="228">
        <v>9.7074088421693432</v>
      </c>
      <c r="X76" s="228">
        <v>-2.0083701089659485</v>
      </c>
      <c r="Y76" s="228">
        <v>8.5433660591691023</v>
      </c>
      <c r="Z76" s="228">
        <v>9.4756988469054022</v>
      </c>
      <c r="AA76" s="228">
        <v>1.2314734556208009</v>
      </c>
      <c r="AB76" s="228">
        <v>-0.6978283366747462</v>
      </c>
      <c r="AC76" s="228">
        <v>3.7683984882793737</v>
      </c>
      <c r="AD76" s="1"/>
    </row>
    <row r="77" spans="1:30">
      <c r="A77" s="72" t="s">
        <v>153</v>
      </c>
      <c r="B77" s="72" t="s">
        <v>154</v>
      </c>
      <c r="C77" s="72" t="s">
        <v>296</v>
      </c>
      <c r="D77" s="72" t="s">
        <v>297</v>
      </c>
      <c r="E77" s="73">
        <v>31.166606867411247</v>
      </c>
      <c r="F77" s="73">
        <v>20.041360671704439</v>
      </c>
      <c r="G77" s="73">
        <v>11.150065803885113</v>
      </c>
      <c r="H77" s="73">
        <v>31.757208110154295</v>
      </c>
      <c r="I77" s="73">
        <v>30.128926644135078</v>
      </c>
      <c r="J77" s="228">
        <v>1.9755254032901064</v>
      </c>
      <c r="K77" s="228">
        <v>0.62207678433536273</v>
      </c>
      <c r="L77" s="228">
        <v>0.26241748791771613</v>
      </c>
      <c r="M77" s="228">
        <v>0.60812245836562795</v>
      </c>
      <c r="N77" s="228">
        <v>0.31797770820966775</v>
      </c>
      <c r="O77" s="228">
        <v>-0.44978788388226576</v>
      </c>
      <c r="P77" s="228">
        <v>1.2769996990741816</v>
      </c>
      <c r="Q77" s="228">
        <v>1.3505516434617135</v>
      </c>
      <c r="R77" s="228">
        <v>1.2068659864031872</v>
      </c>
      <c r="S77" s="228">
        <v>1.0937278357960167</v>
      </c>
      <c r="T77" s="228">
        <v>0.6206943584692084</v>
      </c>
      <c r="U77" s="228">
        <v>0.30404535533168087</v>
      </c>
      <c r="V77" s="228">
        <v>1.6973872707303173</v>
      </c>
      <c r="W77" s="228">
        <v>0.83879168304193286</v>
      </c>
      <c r="X77" s="228">
        <v>1.7569941996107303</v>
      </c>
      <c r="Y77" s="228">
        <v>0.75770440762840963</v>
      </c>
      <c r="Z77" s="228">
        <v>1.0704769080851264</v>
      </c>
      <c r="AA77" s="228">
        <v>1.5028247848874088</v>
      </c>
      <c r="AB77" s="228">
        <v>2.0902407313536884</v>
      </c>
      <c r="AC77" s="228">
        <v>1.7342736277876583</v>
      </c>
      <c r="AD77" s="1"/>
    </row>
    <row r="78" spans="1:30">
      <c r="A78" s="72" t="s">
        <v>153</v>
      </c>
      <c r="B78" s="72" t="s">
        <v>154</v>
      </c>
      <c r="C78" s="72" t="s">
        <v>298</v>
      </c>
      <c r="D78" s="72" t="s">
        <v>299</v>
      </c>
      <c r="E78" s="73">
        <v>20.690597631004863</v>
      </c>
      <c r="F78" s="73">
        <v>19.787743017004217</v>
      </c>
      <c r="G78" s="73">
        <v>14.798814278663158</v>
      </c>
      <c r="H78" s="73">
        <v>14.428747167414286</v>
      </c>
      <c r="I78" s="73">
        <v>11.181888736737662</v>
      </c>
      <c r="J78" s="228">
        <v>43.045330483931821</v>
      </c>
      <c r="K78" s="228">
        <v>39.837742957018349</v>
      </c>
      <c r="L78" s="228">
        <v>19.458167433164249</v>
      </c>
      <c r="M78" s="228">
        <v>17.048465251185974</v>
      </c>
      <c r="N78" s="228">
        <v>13.971165010289369</v>
      </c>
      <c r="O78" s="228">
        <v>27.230113803083356</v>
      </c>
      <c r="P78" s="228">
        <v>34.817944232362805</v>
      </c>
      <c r="Q78" s="228">
        <v>22.818584558180262</v>
      </c>
      <c r="R78" s="228">
        <v>28.704407388396191</v>
      </c>
      <c r="S78" s="228">
        <v>14.350151126072802</v>
      </c>
      <c r="T78" s="228">
        <v>14.963718258335561</v>
      </c>
      <c r="U78" s="228">
        <v>80.750941797723243</v>
      </c>
      <c r="V78" s="228">
        <v>18.630276885514746</v>
      </c>
      <c r="W78" s="228">
        <v>19.4102709167977</v>
      </c>
      <c r="X78" s="228">
        <v>15.665168563967001</v>
      </c>
      <c r="Y78" s="228">
        <v>16.595614095098782</v>
      </c>
      <c r="Z78" s="228">
        <v>13.915941834601696</v>
      </c>
      <c r="AA78" s="228">
        <v>15.205571291712644</v>
      </c>
      <c r="AB78" s="228">
        <v>15.581077264548384</v>
      </c>
      <c r="AC78" s="228">
        <v>16.681275444562971</v>
      </c>
      <c r="AD78" s="1"/>
    </row>
    <row r="79" spans="1:30">
      <c r="A79" s="72" t="s">
        <v>153</v>
      </c>
      <c r="B79" s="72" t="s">
        <v>154</v>
      </c>
      <c r="C79" s="72" t="s">
        <v>300</v>
      </c>
      <c r="D79" s="72" t="s">
        <v>301</v>
      </c>
      <c r="E79" s="73">
        <v>5.0925844520264718</v>
      </c>
      <c r="F79" s="73">
        <v>3.225274955557623</v>
      </c>
      <c r="G79" s="73">
        <v>1.5456782528453061</v>
      </c>
      <c r="H79" s="73">
        <v>1.0420168067225859</v>
      </c>
      <c r="I79" s="73">
        <v>0.46837437118372804</v>
      </c>
      <c r="J79" s="228">
        <v>9.7918360511819884</v>
      </c>
      <c r="K79" s="228">
        <v>7.6356999315414527</v>
      </c>
      <c r="L79" s="228">
        <v>6.5533802635996636</v>
      </c>
      <c r="M79" s="228">
        <v>5.103568652559602</v>
      </c>
      <c r="N79" s="228">
        <v>3.6227335648094225</v>
      </c>
      <c r="O79" s="228">
        <v>1.5956992882747159</v>
      </c>
      <c r="P79" s="228">
        <v>3.4747520109171859</v>
      </c>
      <c r="Q79" s="228">
        <v>3.3487713267207795</v>
      </c>
      <c r="R79" s="228">
        <v>3.4535743146812052</v>
      </c>
      <c r="S79" s="228">
        <v>3.0626615630971799</v>
      </c>
      <c r="T79" s="228">
        <v>2.2403194873346024</v>
      </c>
      <c r="U79" s="228">
        <v>3.4950426124067633</v>
      </c>
      <c r="V79" s="228">
        <v>3.4226668051233275</v>
      </c>
      <c r="W79" s="228">
        <v>4.3445832320407902</v>
      </c>
      <c r="X79" s="228">
        <v>2.569771121281093</v>
      </c>
      <c r="Y79" s="228">
        <v>0.67337180270199326</v>
      </c>
      <c r="Z79" s="228">
        <v>0.79835614092125695</v>
      </c>
      <c r="AA79" s="228">
        <v>-0.37039202748511002</v>
      </c>
      <c r="AB79" s="228">
        <v>-2.5391633283431929</v>
      </c>
      <c r="AC79" s="228">
        <v>-2.2081635320724757</v>
      </c>
      <c r="AD79" s="1"/>
    </row>
    <row r="80" spans="1:30">
      <c r="A80" s="72" t="s">
        <v>153</v>
      </c>
      <c r="B80" s="72" t="s">
        <v>154</v>
      </c>
      <c r="C80" s="72" t="s">
        <v>302</v>
      </c>
      <c r="D80" s="72" t="s">
        <v>303</v>
      </c>
      <c r="E80" s="73">
        <v>-1.3715032679738641</v>
      </c>
      <c r="F80" s="73">
        <v>6.819521781853922</v>
      </c>
      <c r="G80" s="73">
        <v>4.1770194139232615</v>
      </c>
      <c r="H80" s="73">
        <v>2.4428752995243173</v>
      </c>
      <c r="I80" s="73">
        <v>1.7996787428991894</v>
      </c>
      <c r="J80" s="228">
        <v>2.0558707100752258</v>
      </c>
      <c r="K80" s="228">
        <v>0.98010183894537306</v>
      </c>
      <c r="L80" s="228">
        <v>0.49670350394622176</v>
      </c>
      <c r="M80" s="228">
        <v>0.97842771379855265</v>
      </c>
      <c r="N80" s="228">
        <v>1.0604558204410353</v>
      </c>
      <c r="O80" s="228">
        <v>2.1100930926144486</v>
      </c>
      <c r="P80" s="228">
        <v>3.4022563648781698</v>
      </c>
      <c r="Q80" s="228">
        <v>3.1030843269607971</v>
      </c>
      <c r="R80" s="228">
        <v>0.47786550752873325</v>
      </c>
      <c r="S80" s="228">
        <v>2.1459526437789265</v>
      </c>
      <c r="T80" s="228">
        <v>0.16091914579247657</v>
      </c>
      <c r="U80" s="228">
        <v>4.1795915577708627</v>
      </c>
      <c r="V80" s="228">
        <v>-2.2852263318405051</v>
      </c>
      <c r="W80" s="228">
        <v>5.3043095218004481</v>
      </c>
      <c r="X80" s="228">
        <v>11.797576355513243</v>
      </c>
      <c r="Y80" s="228"/>
      <c r="Z80" s="228"/>
      <c r="AA80" s="228"/>
      <c r="AB80" s="228"/>
      <c r="AC80" s="228"/>
      <c r="AD80" s="1"/>
    </row>
    <row r="81" spans="1:30">
      <c r="A81" s="72" t="s">
        <v>153</v>
      </c>
      <c r="B81" s="72" t="s">
        <v>154</v>
      </c>
      <c r="C81" s="72" t="s">
        <v>304</v>
      </c>
      <c r="D81" s="72" t="s">
        <v>305</v>
      </c>
      <c r="J81" s="228">
        <v>2.9678696312385426</v>
      </c>
      <c r="K81" s="228">
        <v>2.4851879954003806</v>
      </c>
      <c r="L81" s="228">
        <v>-1.0677576675772826</v>
      </c>
      <c r="M81" s="228">
        <v>4.9017062363427186</v>
      </c>
      <c r="N81" s="228">
        <v>1.1958161226951489</v>
      </c>
      <c r="O81" s="228">
        <v>34.468907849196711</v>
      </c>
      <c r="P81" s="228">
        <v>2.1441769430661424</v>
      </c>
      <c r="Q81" s="228">
        <v>0.37214666608684865</v>
      </c>
      <c r="R81" s="228">
        <v>-7.7072097405974205E-2</v>
      </c>
      <c r="S81" s="228">
        <v>2.0311480128200969</v>
      </c>
      <c r="T81" s="228">
        <v>2.465270336149004</v>
      </c>
      <c r="U81" s="228">
        <v>4.6575770607272489</v>
      </c>
      <c r="V81" s="228">
        <v>2.2977022977023012</v>
      </c>
      <c r="W81" s="228">
        <v>7.8630435118753041</v>
      </c>
      <c r="X81" s="228">
        <v>-2.8304297868402273E-3</v>
      </c>
      <c r="Y81" s="228">
        <v>0.47972119214499287</v>
      </c>
      <c r="Z81" s="228">
        <v>0.22343251707100364</v>
      </c>
      <c r="AA81" s="228">
        <v>3.9276338830418069</v>
      </c>
      <c r="AB81" s="228">
        <v>2.9160405742846933</v>
      </c>
      <c r="AC81" s="228">
        <v>2.3957892051303986</v>
      </c>
      <c r="AD81" s="1"/>
    </row>
    <row r="82" spans="1:30">
      <c r="A82" s="72" t="s">
        <v>153</v>
      </c>
      <c r="B82" s="72" t="s">
        <v>154</v>
      </c>
      <c r="C82" s="72" t="s">
        <v>306</v>
      </c>
      <c r="D82" s="72" t="s">
        <v>307</v>
      </c>
      <c r="E82" s="73">
        <v>40.531259001744331</v>
      </c>
      <c r="F82" s="73">
        <v>32.975052041675525</v>
      </c>
      <c r="G82" s="73">
        <v>8.861384879049794</v>
      </c>
      <c r="H82" s="73">
        <v>14.504351607339274</v>
      </c>
      <c r="I82" s="73">
        <v>11.722278206349856</v>
      </c>
      <c r="J82" s="228"/>
      <c r="K82" s="228"/>
      <c r="L82" s="228"/>
      <c r="M82" s="228"/>
      <c r="N82" s="228"/>
      <c r="O82" s="228"/>
      <c r="P82" s="228"/>
      <c r="Q82" s="228"/>
      <c r="R82" s="228"/>
      <c r="S82" s="228"/>
      <c r="T82" s="228"/>
      <c r="U82" s="228"/>
      <c r="V82" s="228"/>
      <c r="W82" s="228"/>
      <c r="X82" s="228"/>
      <c r="Y82" s="228"/>
      <c r="Z82" s="228"/>
      <c r="AA82" s="228"/>
      <c r="AB82" s="228"/>
      <c r="AC82" s="228"/>
      <c r="AD82" s="1"/>
    </row>
    <row r="83" spans="1:30">
      <c r="A83" s="72" t="s">
        <v>153</v>
      </c>
      <c r="B83" s="72" t="s">
        <v>154</v>
      </c>
      <c r="C83" s="72" t="s">
        <v>308</v>
      </c>
      <c r="D83" s="72" t="s">
        <v>309</v>
      </c>
      <c r="E83" s="73">
        <v>17.279181172140426</v>
      </c>
      <c r="F83" s="73">
        <v>25.818670565656959</v>
      </c>
      <c r="G83" s="73">
        <v>26.220213628099103</v>
      </c>
      <c r="H83" s="73">
        <v>0.67375727613452341</v>
      </c>
      <c r="I83" s="73">
        <v>1.4280016393251032</v>
      </c>
      <c r="J83" s="228">
        <v>8.6678182339457095</v>
      </c>
      <c r="K83" s="228">
        <v>8.9000044976981059</v>
      </c>
      <c r="L83" s="228">
        <v>8.2573395321343241</v>
      </c>
      <c r="M83" s="228">
        <v>9.5024351637801345</v>
      </c>
      <c r="N83" s="228">
        <v>5.0415580115727323</v>
      </c>
      <c r="O83" s="228">
        <v>6.8301146397069061</v>
      </c>
      <c r="P83" s="228">
        <v>-4.0839291361094752</v>
      </c>
      <c r="Q83" s="228">
        <v>6.4495001977093551</v>
      </c>
      <c r="R83" s="228">
        <v>4.4560340149031816</v>
      </c>
      <c r="S83" s="228">
        <v>6.0769299513959965</v>
      </c>
      <c r="T83" s="228">
        <v>5.6345738876351135</v>
      </c>
      <c r="U83" s="228">
        <v>4.993881478655652</v>
      </c>
      <c r="V83" s="228">
        <v>7.1359898726719422</v>
      </c>
      <c r="W83" s="228">
        <v>9.4406940113623108</v>
      </c>
      <c r="X83" s="228">
        <v>3.5432993393727372</v>
      </c>
      <c r="Y83" s="228">
        <v>5.1418933250993746</v>
      </c>
      <c r="Z83" s="228">
        <v>6.933040933052709</v>
      </c>
      <c r="AA83" s="228">
        <v>3.3224997509749841</v>
      </c>
      <c r="AB83" s="228">
        <v>3.366436251636415</v>
      </c>
      <c r="AC83" s="228">
        <v>3.1251564173207242</v>
      </c>
      <c r="AD83" s="1"/>
    </row>
    <row r="84" spans="1:30">
      <c r="A84" s="72" t="s">
        <v>153</v>
      </c>
      <c r="B84" s="72" t="s">
        <v>154</v>
      </c>
      <c r="C84" s="72" t="s">
        <v>310</v>
      </c>
      <c r="D84" s="72" t="s">
        <v>311</v>
      </c>
      <c r="E84" s="73">
        <v>30.246036761042006</v>
      </c>
      <c r="F84" s="73">
        <v>67.894366859903016</v>
      </c>
      <c r="G84" s="73">
        <v>64.981189988245688</v>
      </c>
      <c r="H84" s="73">
        <v>49.058885430134865</v>
      </c>
      <c r="I84" s="73">
        <v>23.249480693306012</v>
      </c>
      <c r="J84" s="228">
        <v>5.9513383009265794</v>
      </c>
      <c r="K84" s="228">
        <v>1.5459682369929055</v>
      </c>
      <c r="L84" s="228">
        <v>1.4341266655000453</v>
      </c>
      <c r="M84" s="228">
        <v>3.3246404440179873</v>
      </c>
      <c r="N84" s="228">
        <v>4.2276753066093704</v>
      </c>
      <c r="O84" s="228">
        <v>6.3001239598832228</v>
      </c>
      <c r="P84" s="228">
        <v>1.7524263165297924</v>
      </c>
      <c r="Q84" s="228">
        <v>0.43277237735375707</v>
      </c>
      <c r="R84" s="228">
        <v>15.910696557435926</v>
      </c>
      <c r="S84" s="228">
        <v>16.521583323102433</v>
      </c>
      <c r="T84" s="228">
        <v>27.390845372692326</v>
      </c>
      <c r="U84" s="228">
        <v>37.583890171135096</v>
      </c>
      <c r="V84" s="228">
        <v>12.98687799102558</v>
      </c>
      <c r="W84" s="228">
        <v>14.109211476397292</v>
      </c>
      <c r="X84" s="228">
        <v>6.8063367673490944</v>
      </c>
      <c r="Y84" s="228">
        <v>20.199578296987838</v>
      </c>
      <c r="Z84" s="228">
        <v>19.732207919570087</v>
      </c>
      <c r="AA84" s="228">
        <v>12.891510809717914</v>
      </c>
      <c r="AB84" s="228">
        <v>6.2890628306420524</v>
      </c>
      <c r="AC84" s="228">
        <v>7.5006808099627307</v>
      </c>
      <c r="AD84" s="1"/>
    </row>
    <row r="85" spans="1:30">
      <c r="A85" s="72" t="s">
        <v>153</v>
      </c>
      <c r="B85" s="72" t="s">
        <v>154</v>
      </c>
      <c r="C85" s="72" t="s">
        <v>312</v>
      </c>
      <c r="D85" s="72" t="s">
        <v>313</v>
      </c>
      <c r="E85" s="73">
        <v>56.397174876287437</v>
      </c>
      <c r="F85" s="73">
        <v>126.73710149432114</v>
      </c>
      <c r="G85" s="73">
        <v>13.499999366593116</v>
      </c>
      <c r="H85" s="73">
        <v>15.499995194689674</v>
      </c>
      <c r="I85" s="73">
        <v>19.700005327579845</v>
      </c>
      <c r="J85" s="228">
        <v>44.730038218559457</v>
      </c>
      <c r="K85" s="228">
        <v>39.233713489105071</v>
      </c>
      <c r="L85" s="228">
        <v>34.138194826563961</v>
      </c>
      <c r="M85" s="228">
        <v>8.0748345335632337</v>
      </c>
      <c r="N85" s="228">
        <v>12.306066257068096</v>
      </c>
      <c r="O85" s="228">
        <v>80.899676471135336</v>
      </c>
      <c r="P85" s="228">
        <v>6.7691807815539562</v>
      </c>
      <c r="Q85" s="228">
        <v>1.7968144100149743</v>
      </c>
      <c r="R85" s="228">
        <v>-5.0118258257752473</v>
      </c>
      <c r="S85" s="228">
        <v>-1.3867741201713812</v>
      </c>
      <c r="T85" s="228">
        <v>5.8005467304875253</v>
      </c>
      <c r="U85" s="228">
        <v>-2.2740263308312052</v>
      </c>
      <c r="V85" s="228">
        <v>4.3840571952006115</v>
      </c>
      <c r="W85" s="228">
        <v>12.464611992790054</v>
      </c>
      <c r="X85" s="228">
        <v>-2.4631639039883026</v>
      </c>
      <c r="Y85" s="228">
        <v>3.0773220334039024</v>
      </c>
      <c r="Z85" s="228">
        <v>13.795959591719893</v>
      </c>
      <c r="AA85" s="228">
        <v>-3.8539909326839421</v>
      </c>
      <c r="AB85" s="228">
        <v>-4.7765192409719504</v>
      </c>
      <c r="AC85" s="228">
        <v>5.4056077785332519</v>
      </c>
      <c r="AD85" s="1"/>
    </row>
    <row r="86" spans="1:30">
      <c r="A86" s="72" t="s">
        <v>153</v>
      </c>
      <c r="B86" s="72" t="s">
        <v>154</v>
      </c>
      <c r="C86" s="72" t="s">
        <v>314</v>
      </c>
      <c r="D86" s="72" t="s">
        <v>315</v>
      </c>
      <c r="G86" s="73">
        <v>20.908165791102348</v>
      </c>
      <c r="H86" s="73">
        <v>18.336641767500097</v>
      </c>
      <c r="I86" s="73">
        <v>56.707892418847337</v>
      </c>
      <c r="J86" s="228">
        <v>12.400008029341933</v>
      </c>
      <c r="K86" s="228">
        <v>3.9999906025774976</v>
      </c>
      <c r="L86" s="228">
        <v>1.3990551991096822</v>
      </c>
      <c r="M86" s="228">
        <v>3.0009578696313213</v>
      </c>
      <c r="N86" s="228">
        <v>11.199999154900723</v>
      </c>
      <c r="O86" s="228">
        <v>6.6000107814339515</v>
      </c>
      <c r="P86" s="228">
        <v>-1.8875603636995351</v>
      </c>
      <c r="Q86" s="228">
        <v>4.513852342499149</v>
      </c>
      <c r="R86" s="228">
        <v>5.4858709246737902</v>
      </c>
      <c r="S86" s="228">
        <v>4.8939090939081922</v>
      </c>
      <c r="T86" s="228">
        <v>7.8985863391000777</v>
      </c>
      <c r="U86" s="228">
        <v>68.443677315266882</v>
      </c>
      <c r="V86" s="228">
        <v>12.702461737525738</v>
      </c>
      <c r="W86" s="228">
        <v>9.0206501732781987</v>
      </c>
      <c r="X86" s="228">
        <v>2.1298929054053701</v>
      </c>
      <c r="Y86" s="228">
        <v>6.7029898584827663</v>
      </c>
      <c r="Z86" s="228">
        <v>8.3664025118576291</v>
      </c>
      <c r="AA86" s="228">
        <v>5.7471619979275346</v>
      </c>
      <c r="AB86" s="228">
        <v>-9.576506090274961E-2</v>
      </c>
      <c r="AC86" s="228"/>
      <c r="AD86" s="1"/>
    </row>
    <row r="87" spans="1:30">
      <c r="A87" s="72" t="s">
        <v>153</v>
      </c>
      <c r="B87" s="72" t="s">
        <v>154</v>
      </c>
      <c r="C87" s="72" t="s">
        <v>316</v>
      </c>
      <c r="D87" s="72" t="s">
        <v>317</v>
      </c>
      <c r="E87" s="73">
        <v>21.200558335315407</v>
      </c>
      <c r="F87" s="73">
        <v>26.028340373318386</v>
      </c>
      <c r="G87" s="73">
        <v>9.1022142911764519</v>
      </c>
      <c r="H87" s="73">
        <v>13.608334590767228</v>
      </c>
      <c r="I87" s="73">
        <v>28.886742222007626</v>
      </c>
      <c r="J87" s="228"/>
      <c r="K87" s="228"/>
      <c r="L87" s="228"/>
      <c r="M87" s="228"/>
      <c r="N87" s="228">
        <v>7.0457069871742561</v>
      </c>
      <c r="O87" s="228">
        <v>11.050452363881092</v>
      </c>
      <c r="P87" s="228">
        <v>11.630584209405754</v>
      </c>
      <c r="Q87" s="228">
        <v>10.005281468359044</v>
      </c>
      <c r="R87" s="228">
        <v>26.904249559326445</v>
      </c>
      <c r="S87" s="228">
        <v>21.491544352193785</v>
      </c>
      <c r="T87" s="228">
        <v>17.587334733484994</v>
      </c>
      <c r="U87" s="228">
        <v>14.760833479101265</v>
      </c>
      <c r="V87" s="228">
        <v>8.015994038243619</v>
      </c>
      <c r="W87" s="228">
        <v>12.894851942696988</v>
      </c>
      <c r="X87" s="228">
        <v>3.702317366508538</v>
      </c>
      <c r="Y87" s="228">
        <v>5.4510563222192019</v>
      </c>
      <c r="Z87" s="228">
        <v>7.5102741188116937</v>
      </c>
      <c r="AA87" s="228">
        <v>5.285562795741015</v>
      </c>
      <c r="AB87" s="228">
        <v>6.587541363194461</v>
      </c>
      <c r="AC87" s="228">
        <v>3.8069908382439337</v>
      </c>
      <c r="AD87" s="1"/>
    </row>
    <row r="88" spans="1:30">
      <c r="A88" s="72" t="s">
        <v>153</v>
      </c>
      <c r="B88" s="72" t="s">
        <v>154</v>
      </c>
      <c r="C88" s="72" t="s">
        <v>318</v>
      </c>
      <c r="D88" s="72" t="s">
        <v>319</v>
      </c>
      <c r="E88" s="73">
        <v>7.564786522356016</v>
      </c>
      <c r="F88" s="73">
        <v>9.1403369932863541</v>
      </c>
      <c r="G88" s="73">
        <v>9.8992970679510108</v>
      </c>
      <c r="H88" s="73">
        <v>8.6128752281349819</v>
      </c>
      <c r="I88" s="73">
        <v>6.3212163559917229</v>
      </c>
      <c r="J88" s="228">
        <v>24.879072334954259</v>
      </c>
      <c r="K88" s="228">
        <v>22.924776393563945</v>
      </c>
      <c r="L88" s="228">
        <v>22.27968573440171</v>
      </c>
      <c r="M88" s="228">
        <v>11.628662612153605</v>
      </c>
      <c r="N88" s="228">
        <v>11.560254208579622</v>
      </c>
      <c r="O88" s="228">
        <v>30.819759261180906</v>
      </c>
      <c r="P88" s="228">
        <v>8.0843493801490638</v>
      </c>
      <c r="Q88" s="228">
        <v>5.1319399215459924</v>
      </c>
      <c r="R88" s="228">
        <v>5.7597407665567033</v>
      </c>
      <c r="S88" s="228">
        <v>6.4519838516076362</v>
      </c>
      <c r="T88" s="228">
        <v>7.279164158398757</v>
      </c>
      <c r="U88" s="228">
        <v>5.3486634652148553</v>
      </c>
      <c r="V88" s="228">
        <v>6.6255071682860063</v>
      </c>
      <c r="W88" s="228">
        <v>7.7905136392614054</v>
      </c>
      <c r="X88" s="228">
        <v>7.6537324232293997</v>
      </c>
      <c r="Y88" s="228">
        <v>4.6760432949900945</v>
      </c>
      <c r="Z88" s="228">
        <v>7.8072052366427727</v>
      </c>
      <c r="AA88" s="228">
        <v>3.5797874261375568</v>
      </c>
      <c r="AB88" s="228">
        <v>1.3740305185649788</v>
      </c>
      <c r="AC88" s="228">
        <v>5.5274748368393034</v>
      </c>
      <c r="AD88" s="1"/>
    </row>
    <row r="89" spans="1:30">
      <c r="A89" s="72" t="s">
        <v>153</v>
      </c>
      <c r="B89" s="72" t="s">
        <v>154</v>
      </c>
      <c r="C89" s="72" t="s">
        <v>320</v>
      </c>
      <c r="D89" s="72" t="s">
        <v>321</v>
      </c>
      <c r="E89" s="73">
        <v>25.666054233048314</v>
      </c>
      <c r="F89" s="73">
        <v>38.466153898997135</v>
      </c>
      <c r="G89" s="73">
        <v>21.509179664756672</v>
      </c>
      <c r="H89" s="73">
        <v>21.278455091981343</v>
      </c>
      <c r="I89" s="73">
        <v>19.491060520844343</v>
      </c>
      <c r="J89" s="228">
        <v>4.1395040228400717</v>
      </c>
      <c r="K89" s="228">
        <v>5.8836794989924641</v>
      </c>
      <c r="L89" s="228">
        <v>5.760315605992929</v>
      </c>
      <c r="M89" s="228">
        <v>1.2198758835404675</v>
      </c>
      <c r="N89" s="228">
        <v>-4.0956544734444691</v>
      </c>
      <c r="O89" s="228">
        <v>-3.3942567248684412</v>
      </c>
      <c r="P89" s="228">
        <v>-1.7739562592335716</v>
      </c>
      <c r="Q89" s="228">
        <v>-3.4018456606873144</v>
      </c>
      <c r="R89" s="228">
        <v>-6.0077397725190025</v>
      </c>
      <c r="S89" s="228">
        <v>-3.5908773909227705</v>
      </c>
      <c r="T89" s="228">
        <v>-0.15004995435036506</v>
      </c>
      <c r="U89" s="228">
        <v>-0.53478140371362315</v>
      </c>
      <c r="V89" s="228">
        <v>3.137514294210078</v>
      </c>
      <c r="W89" s="228">
        <v>1.2815343102988237</v>
      </c>
      <c r="X89" s="228">
        <v>-0.37544041416745699</v>
      </c>
      <c r="Y89" s="228">
        <v>0.27071194345128902</v>
      </c>
      <c r="Z89" s="228">
        <v>3.8979034914090818</v>
      </c>
      <c r="AA89" s="228">
        <v>3.5448119224173809</v>
      </c>
      <c r="AB89" s="228">
        <v>1.8583654179874003</v>
      </c>
      <c r="AC89" s="228">
        <v>2.8958745124085539</v>
      </c>
      <c r="AD89" s="1"/>
    </row>
    <row r="90" spans="1:30">
      <c r="A90" s="72" t="s">
        <v>153</v>
      </c>
      <c r="B90" s="72" t="s">
        <v>154</v>
      </c>
      <c r="C90" s="72" t="s">
        <v>322</v>
      </c>
      <c r="D90" s="72" t="s">
        <v>323</v>
      </c>
      <c r="E90" s="73">
        <v>15.171552199273904</v>
      </c>
      <c r="F90" s="73">
        <v>8.3653421873125069</v>
      </c>
      <c r="G90" s="73">
        <v>3.4492895054802233</v>
      </c>
      <c r="H90" s="73">
        <v>1.8318475032074559</v>
      </c>
      <c r="I90" s="73">
        <v>2.6033769762395167</v>
      </c>
      <c r="J90" s="228">
        <v>26.732788955690864</v>
      </c>
      <c r="K90" s="228">
        <v>22.119699882986893</v>
      </c>
      <c r="L90" s="228">
        <v>19.958488352742791</v>
      </c>
      <c r="M90" s="228">
        <v>13.615096363505373</v>
      </c>
      <c r="N90" s="228">
        <v>8.0532715475932832</v>
      </c>
      <c r="O90" s="228">
        <v>9.8256965626110571</v>
      </c>
      <c r="P90" s="228">
        <v>11.207705185827137</v>
      </c>
      <c r="Q90" s="228">
        <v>8.4015519871302899</v>
      </c>
      <c r="R90" s="228">
        <v>5.4563905642947645</v>
      </c>
      <c r="S90" s="228">
        <v>5.0264712173518404</v>
      </c>
      <c r="T90" s="228">
        <v>2.4232753368596605</v>
      </c>
      <c r="U90" s="228">
        <v>3.5375707330351389</v>
      </c>
      <c r="V90" s="228">
        <v>5.3503979953491978</v>
      </c>
      <c r="W90" s="228">
        <v>4.9901625738577877</v>
      </c>
      <c r="X90" s="228">
        <v>3.9344915553091795</v>
      </c>
      <c r="Y90" s="228">
        <v>2.2599386873683756</v>
      </c>
      <c r="Z90" s="228">
        <v>2.2039966753231397</v>
      </c>
      <c r="AA90" s="228">
        <v>3.5041946256650647</v>
      </c>
      <c r="AB90" s="228">
        <v>3.0721611885560662</v>
      </c>
      <c r="AC90" s="228">
        <v>3.242343298154708</v>
      </c>
      <c r="AD90" s="1"/>
    </row>
    <row r="91" spans="1:30">
      <c r="A91" s="72" t="s">
        <v>153</v>
      </c>
      <c r="B91" s="72" t="s">
        <v>154</v>
      </c>
      <c r="C91" s="72" t="s">
        <v>48</v>
      </c>
      <c r="D91" s="72" t="s">
        <v>324</v>
      </c>
      <c r="E91" s="73">
        <v>10.668303847582067</v>
      </c>
      <c r="F91" s="73">
        <v>13.751818943089347</v>
      </c>
      <c r="G91" s="73">
        <v>8.9651523601259413</v>
      </c>
      <c r="H91" s="73">
        <v>9.8617828528340539</v>
      </c>
      <c r="I91" s="73">
        <v>9.9800447750598522</v>
      </c>
      <c r="J91" s="228">
        <v>2.9975697134250652</v>
      </c>
      <c r="K91" s="228">
        <v>2.4743809792586688</v>
      </c>
      <c r="L91" s="228">
        <v>2.9055571291399644</v>
      </c>
      <c r="M91" s="228">
        <v>4.738294546649982</v>
      </c>
      <c r="N91" s="228">
        <v>3.1805139209522935</v>
      </c>
      <c r="O91" s="228">
        <v>3.7404362666372322</v>
      </c>
      <c r="P91" s="228">
        <v>8.7443704541624356</v>
      </c>
      <c r="Q91" s="228">
        <v>5.5966420069924965</v>
      </c>
      <c r="R91" s="228">
        <v>0.43712179870283308</v>
      </c>
      <c r="S91" s="228">
        <v>2.5718223855280371</v>
      </c>
      <c r="T91" s="228">
        <v>3.4953396144023543</v>
      </c>
      <c r="U91" s="228">
        <v>8.7953583885104365</v>
      </c>
      <c r="V91" s="228">
        <v>4.1609948996420059</v>
      </c>
      <c r="W91" s="228">
        <v>11.38872759796601</v>
      </c>
      <c r="X91" s="228">
        <v>8.1514495836324983</v>
      </c>
      <c r="Y91" s="228">
        <v>5.5949065342062028</v>
      </c>
      <c r="Z91" s="228">
        <v>3.0441184087974307</v>
      </c>
      <c r="AA91" s="228">
        <v>3.1887967560454626</v>
      </c>
      <c r="AB91" s="228">
        <v>1.8451848304800791</v>
      </c>
      <c r="AC91" s="228">
        <v>3.9854591637143955</v>
      </c>
      <c r="AD91" s="1"/>
    </row>
    <row r="92" spans="1:30">
      <c r="A92" s="72" t="s">
        <v>153</v>
      </c>
      <c r="B92" s="72" t="s">
        <v>154</v>
      </c>
      <c r="C92" s="72" t="s">
        <v>325</v>
      </c>
      <c r="D92" s="72" t="s">
        <v>326</v>
      </c>
      <c r="E92" s="73">
        <v>7.7239105364031531</v>
      </c>
      <c r="F92" s="73">
        <v>8.8277302355620009</v>
      </c>
      <c r="G92" s="73">
        <v>5.364316196685607</v>
      </c>
      <c r="H92" s="73">
        <v>8.8801054815495633</v>
      </c>
      <c r="I92" s="73">
        <v>7.7763777300759358</v>
      </c>
      <c r="J92" s="228">
        <v>9.0627022198821408</v>
      </c>
      <c r="K92" s="228">
        <v>7.5750182884614361</v>
      </c>
      <c r="L92" s="228">
        <v>6.4762712632283836</v>
      </c>
      <c r="M92" s="228">
        <v>8.0101675236050625</v>
      </c>
      <c r="N92" s="228">
        <v>3.0683955203251116</v>
      </c>
      <c r="O92" s="228">
        <v>3.6449701610579979</v>
      </c>
      <c r="P92" s="228">
        <v>3.2156160174032351</v>
      </c>
      <c r="Q92" s="228">
        <v>3.7156837765748918</v>
      </c>
      <c r="R92" s="228">
        <v>3.867798086182475</v>
      </c>
      <c r="S92" s="228">
        <v>5.7254132272210683</v>
      </c>
      <c r="T92" s="228">
        <v>4.2369251189529535</v>
      </c>
      <c r="U92" s="228">
        <v>6.4225900490022809</v>
      </c>
      <c r="V92" s="228">
        <v>5.7562434662451238</v>
      </c>
      <c r="W92" s="228">
        <v>8.6646653468187509</v>
      </c>
      <c r="X92" s="228">
        <v>6.0638266397559164</v>
      </c>
      <c r="Y92" s="228">
        <v>8.9838126852476989</v>
      </c>
      <c r="Z92" s="228">
        <v>6.3988614458568662</v>
      </c>
      <c r="AA92" s="228">
        <v>7.6258143270685679</v>
      </c>
      <c r="AB92" s="228">
        <v>6.2502854766830751</v>
      </c>
      <c r="AC92" s="228">
        <v>3.0359225241609238</v>
      </c>
      <c r="AD92" s="1"/>
    </row>
    <row r="93" spans="1:30">
      <c r="A93" s="72" t="s">
        <v>153</v>
      </c>
      <c r="B93" s="72" t="s">
        <v>154</v>
      </c>
      <c r="C93" s="72" t="s">
        <v>327</v>
      </c>
      <c r="D93" s="72" t="s">
        <v>328</v>
      </c>
      <c r="E93" s="73">
        <v>20.564471873808273</v>
      </c>
      <c r="F93" s="73">
        <v>25.170583192675394</v>
      </c>
      <c r="G93" s="73">
        <v>28.076456342980038</v>
      </c>
      <c r="H93" s="73">
        <v>52.959141059927617</v>
      </c>
      <c r="I93" s="73">
        <v>30.962089356339561</v>
      </c>
      <c r="J93" s="228">
        <v>9.7032768606340341</v>
      </c>
      <c r="K93" s="228">
        <v>8.8535912912510071</v>
      </c>
      <c r="L93" s="228">
        <v>12.571308928014119</v>
      </c>
      <c r="M93" s="228">
        <v>75.271284049271117</v>
      </c>
      <c r="N93" s="228">
        <v>14.161192558071491</v>
      </c>
      <c r="O93" s="228">
        <v>20.447459303486852</v>
      </c>
      <c r="P93" s="228">
        <v>14.295715436283032</v>
      </c>
      <c r="Q93" s="228">
        <v>5.8960516931855835</v>
      </c>
      <c r="R93" s="228">
        <v>5.4874270424805474</v>
      </c>
      <c r="S93" s="228">
        <v>8.5507326869852704</v>
      </c>
      <c r="T93" s="228">
        <v>14.331783399081971</v>
      </c>
      <c r="U93" s="228">
        <v>14.087424416793496</v>
      </c>
      <c r="V93" s="228">
        <v>11.258578530896713</v>
      </c>
      <c r="W93" s="228">
        <v>18.149751249468736</v>
      </c>
      <c r="X93" s="228">
        <v>8.2747524317268244</v>
      </c>
      <c r="Y93" s="228">
        <v>15.264293657646192</v>
      </c>
      <c r="Z93" s="228">
        <v>7.4659430336754014</v>
      </c>
      <c r="AA93" s="228">
        <v>3.7538787532361226</v>
      </c>
      <c r="AB93" s="228">
        <v>4.7089396810708166</v>
      </c>
      <c r="AC93" s="228">
        <v>5.391917511004479</v>
      </c>
      <c r="AD93" s="1"/>
    </row>
    <row r="94" spans="1:30">
      <c r="A94" s="72" t="s">
        <v>153</v>
      </c>
      <c r="B94" s="72" t="s">
        <v>154</v>
      </c>
      <c r="C94" s="72" t="s">
        <v>329</v>
      </c>
      <c r="D94" s="72" t="s">
        <v>330</v>
      </c>
      <c r="J94" s="228">
        <v>37.937494505524541</v>
      </c>
      <c r="K94" s="228">
        <v>28.833645728938706</v>
      </c>
      <c r="L94" s="228">
        <v>15.528086492720618</v>
      </c>
      <c r="M94" s="228">
        <v>9.3815171582216408</v>
      </c>
      <c r="N94" s="228">
        <v>31.707847145099606</v>
      </c>
      <c r="O94" s="228">
        <v>24.929260518679868</v>
      </c>
      <c r="P94" s="228">
        <v>14.805418951895021</v>
      </c>
      <c r="Q94" s="228">
        <v>28.279694087726142</v>
      </c>
      <c r="R94" s="228">
        <v>13.136394614173469</v>
      </c>
      <c r="S94" s="228">
        <v>20.543775714245598</v>
      </c>
      <c r="T94" s="228">
        <v>19.510923478123132</v>
      </c>
      <c r="U94" s="228">
        <v>13.869784698426173</v>
      </c>
      <c r="V94" s="228">
        <v>21.013658311453128</v>
      </c>
      <c r="W94" s="228">
        <v>18.469286890631054</v>
      </c>
      <c r="X94" s="228">
        <v>2.7154149634617113</v>
      </c>
      <c r="Y94" s="228">
        <v>14.359292818233044</v>
      </c>
      <c r="Z94" s="228">
        <v>26.294418169303128</v>
      </c>
      <c r="AA94" s="228">
        <v>21.801348486757192</v>
      </c>
      <c r="AB94" s="228">
        <v>34.340739544409388</v>
      </c>
      <c r="AC94" s="228">
        <v>12.240120407952531</v>
      </c>
      <c r="AD94" s="1"/>
    </row>
    <row r="95" spans="1:30">
      <c r="A95" s="72" t="s">
        <v>153</v>
      </c>
      <c r="B95" s="72" t="s">
        <v>154</v>
      </c>
      <c r="C95" s="72" t="s">
        <v>331</v>
      </c>
      <c r="D95" s="72" t="s">
        <v>332</v>
      </c>
      <c r="E95" s="73">
        <v>-0.72918459636660771</v>
      </c>
      <c r="F95" s="73">
        <v>1.8013963306088669</v>
      </c>
      <c r="G95" s="73">
        <v>2.8122194577244528</v>
      </c>
      <c r="H95" s="73">
        <v>5.175752615803404</v>
      </c>
      <c r="I95" s="73">
        <v>1.6945317182467221</v>
      </c>
      <c r="J95" s="228">
        <v>295.36766714356389</v>
      </c>
      <c r="K95" s="228">
        <v>-12.544137451352668</v>
      </c>
      <c r="L95" s="228">
        <v>91.498797837913713</v>
      </c>
      <c r="M95" s="228">
        <v>-15.860765536264736</v>
      </c>
      <c r="N95" s="228">
        <v>71.148044920433904</v>
      </c>
      <c r="O95" s="228">
        <v>43.678139846453689</v>
      </c>
      <c r="P95" s="228">
        <v>-19.576532650554739</v>
      </c>
      <c r="Q95" s="228">
        <v>6.6533710377259183</v>
      </c>
      <c r="R95" s="228">
        <v>7.8042354214663163</v>
      </c>
      <c r="S95" s="228">
        <v>16.721699563512033</v>
      </c>
      <c r="T95" s="228">
        <v>32.306922965329079</v>
      </c>
      <c r="U95" s="228">
        <v>18.005030165388746</v>
      </c>
      <c r="V95" s="228">
        <v>15.015814289396218</v>
      </c>
      <c r="W95" s="228">
        <v>30.175408670569993</v>
      </c>
      <c r="X95" s="228">
        <v>-19.52120051366299</v>
      </c>
      <c r="Y95" s="228">
        <v>16.586740750225815</v>
      </c>
      <c r="Z95" s="228">
        <v>24.689437423564314</v>
      </c>
      <c r="AA95" s="228">
        <v>2.6546286448650562</v>
      </c>
      <c r="AB95" s="228">
        <v>7.433071498535071E-2</v>
      </c>
      <c r="AC95" s="228">
        <v>-1.7906300249656795</v>
      </c>
      <c r="AD95" s="1"/>
    </row>
    <row r="96" spans="1:30">
      <c r="A96" s="72" t="s">
        <v>153</v>
      </c>
      <c r="B96" s="72" t="s">
        <v>154</v>
      </c>
      <c r="C96" s="72" t="s">
        <v>333</v>
      </c>
      <c r="D96" s="72" t="s">
        <v>334</v>
      </c>
      <c r="E96" s="73">
        <v>9.0493597615564454</v>
      </c>
      <c r="F96" s="73">
        <v>6.8904576846751127</v>
      </c>
      <c r="G96" s="73">
        <v>3.7555344478753909</v>
      </c>
      <c r="H96" s="73">
        <v>2.1879591645805618</v>
      </c>
      <c r="I96" s="73">
        <v>2.5377756747484881</v>
      </c>
      <c r="J96" s="228">
        <v>3.0339962940764593</v>
      </c>
      <c r="K96" s="228">
        <v>0.48982668294384268</v>
      </c>
      <c r="L96" s="228">
        <v>3.6515888192186026</v>
      </c>
      <c r="M96" s="228">
        <v>6.3130659421950668</v>
      </c>
      <c r="N96" s="228">
        <v>4.1203810538376473</v>
      </c>
      <c r="O96" s="228">
        <v>6.1266436398331336</v>
      </c>
      <c r="P96" s="228">
        <v>6.2890152134770716</v>
      </c>
      <c r="Q96" s="228">
        <v>5.2789937305495869</v>
      </c>
      <c r="R96" s="228">
        <v>3.2656252289180827</v>
      </c>
      <c r="S96" s="228">
        <v>2.6114301257462671</v>
      </c>
      <c r="T96" s="228">
        <v>2.3538491520724136</v>
      </c>
      <c r="U96" s="228">
        <v>2.3356079155716429</v>
      </c>
      <c r="V96" s="228">
        <v>0.96354072163389048</v>
      </c>
      <c r="W96" s="228">
        <v>-2.7207197750825713</v>
      </c>
      <c r="X96" s="228">
        <v>-4.2610857645736928</v>
      </c>
      <c r="Y96" s="228">
        <v>-2.3218316176616298</v>
      </c>
      <c r="Z96" s="228">
        <v>2.0428640885996145</v>
      </c>
      <c r="AA96" s="228">
        <v>0.36881205189244781</v>
      </c>
      <c r="AB96" s="228">
        <v>1.181003321933602</v>
      </c>
      <c r="AC96" s="228">
        <v>0.14202132106404974</v>
      </c>
      <c r="AD96" s="1"/>
    </row>
    <row r="97" spans="1:30">
      <c r="A97" s="72" t="s">
        <v>153</v>
      </c>
      <c r="B97" s="72" t="s">
        <v>154</v>
      </c>
      <c r="C97" s="72" t="s">
        <v>335</v>
      </c>
      <c r="D97" s="72" t="s">
        <v>336</v>
      </c>
      <c r="E97" s="73">
        <v>15.898717171796335</v>
      </c>
      <c r="F97" s="73">
        <v>18.315314542952237</v>
      </c>
      <c r="G97" s="73">
        <v>13.544681424776911</v>
      </c>
      <c r="H97" s="73">
        <v>9.2841526652183433</v>
      </c>
      <c r="I97" s="73">
        <v>12.695597454197099</v>
      </c>
      <c r="J97" s="228">
        <v>2.9388805719173945</v>
      </c>
      <c r="K97" s="228">
        <v>2.554490458018094</v>
      </c>
      <c r="L97" s="228">
        <v>2.6616850324905386</v>
      </c>
      <c r="M97" s="228">
        <v>2.3787686215520125</v>
      </c>
      <c r="N97" s="228">
        <v>2.3000693216711028</v>
      </c>
      <c r="O97" s="228">
        <v>3.2670543120495239</v>
      </c>
      <c r="P97" s="228">
        <v>1.1673282930659212</v>
      </c>
      <c r="Q97" s="228">
        <v>2.9450325064507581</v>
      </c>
      <c r="R97" s="228">
        <v>2.6499660000064864</v>
      </c>
      <c r="S97" s="228">
        <v>5.9628493851648869</v>
      </c>
      <c r="T97" s="228">
        <v>3.1620908670919619</v>
      </c>
      <c r="U97" s="228">
        <v>3.2769079504289209</v>
      </c>
      <c r="V97" s="228">
        <v>3.9046406687197361</v>
      </c>
      <c r="W97" s="228"/>
      <c r="X97" s="228"/>
      <c r="Y97" s="228"/>
      <c r="Z97" s="228"/>
      <c r="AA97" s="228"/>
      <c r="AB97" s="228"/>
      <c r="AC97" s="228"/>
      <c r="AD97" s="1"/>
    </row>
    <row r="98" spans="1:30">
      <c r="A98" s="72" t="s">
        <v>153</v>
      </c>
      <c r="B98" s="72" t="s">
        <v>154</v>
      </c>
      <c r="C98" s="72" t="s">
        <v>337</v>
      </c>
      <c r="D98" s="72" t="s">
        <v>338</v>
      </c>
      <c r="E98" s="73">
        <v>8.9140634013008508</v>
      </c>
      <c r="F98" s="73">
        <v>7.5813286984678427</v>
      </c>
      <c r="G98" s="73">
        <v>4.3681155903597215</v>
      </c>
      <c r="H98" s="73">
        <v>3.8859518273087303</v>
      </c>
      <c r="I98" s="73">
        <v>3.5424735661282654</v>
      </c>
      <c r="J98" s="228">
        <v>25.60054712215549</v>
      </c>
      <c r="K98" s="228">
        <v>9.6359171721160521</v>
      </c>
      <c r="L98" s="228">
        <v>8.3471667828217448</v>
      </c>
      <c r="M98" s="228">
        <v>6.8677505782934958</v>
      </c>
      <c r="N98" s="228">
        <v>6.2581207513983514</v>
      </c>
      <c r="O98" s="228">
        <v>2.1202962029323515</v>
      </c>
      <c r="P98" s="228">
        <v>1.6219728887492124</v>
      </c>
      <c r="Q98" s="228">
        <v>4.4013240344304734</v>
      </c>
      <c r="R98" s="228">
        <v>-0.55737462793740633</v>
      </c>
      <c r="S98" s="228">
        <v>3.2156217323461078E-2</v>
      </c>
      <c r="T98" s="228">
        <v>1.1713542496447786</v>
      </c>
      <c r="U98" s="228">
        <v>1.5142550179107417</v>
      </c>
      <c r="V98" s="228">
        <v>0.95218295426336397</v>
      </c>
      <c r="W98" s="228">
        <v>2.3018808731270184</v>
      </c>
      <c r="X98" s="228">
        <v>3.8834496378388366</v>
      </c>
      <c r="Y98" s="228">
        <v>1.4826711536844783</v>
      </c>
      <c r="Z98" s="228">
        <v>1.7842915887229083</v>
      </c>
      <c r="AA98" s="228">
        <v>3.8866183649463437</v>
      </c>
      <c r="AB98" s="228">
        <v>2.151554116537028</v>
      </c>
      <c r="AC98" s="228">
        <v>1.0044055325892032</v>
      </c>
      <c r="AD98" s="1"/>
    </row>
    <row r="99" spans="1:30">
      <c r="A99" s="72" t="s">
        <v>153</v>
      </c>
      <c r="B99" s="72" t="s">
        <v>154</v>
      </c>
      <c r="C99" s="72" t="s">
        <v>339</v>
      </c>
      <c r="D99" s="72" t="s">
        <v>340</v>
      </c>
      <c r="E99" s="73">
        <v>25.117105786787548</v>
      </c>
      <c r="F99" s="73">
        <v>43.842287602175134</v>
      </c>
      <c r="G99" s="73">
        <v>60.035733845755885</v>
      </c>
      <c r="H99" s="73">
        <v>37.389447735298546</v>
      </c>
      <c r="I99" s="73">
        <v>32.061793720963379</v>
      </c>
      <c r="J99" s="228">
        <v>4.9252444753232822</v>
      </c>
      <c r="K99" s="228">
        <v>4.5534627259604008</v>
      </c>
      <c r="L99" s="228">
        <v>2.6020512656763373</v>
      </c>
      <c r="M99" s="228">
        <v>2.5296111800495282</v>
      </c>
      <c r="N99" s="228">
        <v>1.6210257477796262</v>
      </c>
      <c r="O99" s="228">
        <v>1.965441317456083</v>
      </c>
      <c r="P99" s="228">
        <v>2.985919021075361</v>
      </c>
      <c r="Q99" s="228">
        <v>3.3538648894459158</v>
      </c>
      <c r="R99" s="228">
        <v>3.181313973179229</v>
      </c>
      <c r="S99" s="228">
        <v>2.5241604356366736</v>
      </c>
      <c r="T99" s="228">
        <v>1.8890975545814257</v>
      </c>
      <c r="U99" s="228">
        <v>1.8992816242616044</v>
      </c>
      <c r="V99" s="228">
        <v>2.4350705767983243</v>
      </c>
      <c r="W99" s="228">
        <v>2.4811025787713845</v>
      </c>
      <c r="X99" s="228">
        <v>1.9585608049373064</v>
      </c>
      <c r="Y99" s="228">
        <v>0.31992771202705228</v>
      </c>
      <c r="Z99" s="228">
        <v>1.4698869551703666</v>
      </c>
      <c r="AA99" s="228">
        <v>1.3811426894909857</v>
      </c>
      <c r="AB99" s="228">
        <v>1.2882315235402331</v>
      </c>
      <c r="AC99" s="228">
        <v>0.88119636800266221</v>
      </c>
      <c r="AD99" s="1"/>
    </row>
    <row r="100" spans="1:30">
      <c r="A100" s="72" t="s">
        <v>153</v>
      </c>
      <c r="B100" s="72" t="s">
        <v>154</v>
      </c>
      <c r="C100" s="72" t="s">
        <v>341</v>
      </c>
      <c r="D100" s="72" t="s">
        <v>342</v>
      </c>
      <c r="E100" s="73">
        <v>2.264596898700816</v>
      </c>
      <c r="F100" s="73">
        <v>2.6057347234607562</v>
      </c>
      <c r="G100" s="73">
        <v>1.5881739399387129</v>
      </c>
      <c r="H100" s="73">
        <v>0.43740385096262457</v>
      </c>
      <c r="I100" s="73">
        <v>0.11504053142247983</v>
      </c>
      <c r="J100" s="228">
        <v>22.171468918501901</v>
      </c>
      <c r="K100" s="228">
        <v>18.731851494304095</v>
      </c>
      <c r="L100" s="228">
        <v>10.451270474983204</v>
      </c>
      <c r="M100" s="228">
        <v>23.662771986472777</v>
      </c>
      <c r="N100" s="228">
        <v>6.7892617925159584</v>
      </c>
      <c r="O100" s="228">
        <v>10.595534771155485</v>
      </c>
      <c r="P100" s="228">
        <v>7.4182567405028976</v>
      </c>
      <c r="Q100" s="228">
        <v>10.165212402104217</v>
      </c>
      <c r="R100" s="228">
        <v>11.624211497859434</v>
      </c>
      <c r="S100" s="228">
        <v>12.858537354324071</v>
      </c>
      <c r="T100" s="228">
        <v>11.468743868208691</v>
      </c>
      <c r="U100" s="228">
        <v>8.8481929326596429</v>
      </c>
      <c r="V100" s="228">
        <v>11.320810379735207</v>
      </c>
      <c r="W100" s="228">
        <v>13.444073541203423</v>
      </c>
      <c r="X100" s="228">
        <v>11.737614774490353</v>
      </c>
      <c r="Y100" s="228">
        <v>9.8396691822308213</v>
      </c>
      <c r="Z100" s="228">
        <v>5.699993852613261</v>
      </c>
      <c r="AA100" s="228">
        <v>6.5339490878211279</v>
      </c>
      <c r="AB100" s="228">
        <v>8.3514223247550348</v>
      </c>
      <c r="AC100" s="228">
        <v>7.3286090276410789</v>
      </c>
      <c r="AD100" s="1"/>
    </row>
    <row r="101" spans="1:30">
      <c r="A101" s="72" t="s">
        <v>153</v>
      </c>
      <c r="B101" s="72" t="s">
        <v>154</v>
      </c>
      <c r="C101" s="72" t="s">
        <v>343</v>
      </c>
      <c r="D101" s="72" t="s">
        <v>344</v>
      </c>
      <c r="E101" s="73">
        <v>11.402047403440946</v>
      </c>
      <c r="F101" s="73">
        <v>5.0840841146008557</v>
      </c>
      <c r="G101" s="73">
        <v>6.5643479679257979</v>
      </c>
      <c r="H101" s="73">
        <v>2.8158803451426451</v>
      </c>
      <c r="I101" s="73">
        <v>6.8770088684455999</v>
      </c>
      <c r="J101" s="228">
        <v>-0.72531444860752003</v>
      </c>
      <c r="K101" s="228">
        <v>-0.55689871080610942</v>
      </c>
      <c r="L101" s="228">
        <v>0.59505900330387362</v>
      </c>
      <c r="M101" s="228">
        <v>-5.4467496868909393E-2</v>
      </c>
      <c r="N101" s="228">
        <v>-1.2736997640922567</v>
      </c>
      <c r="O101" s="228">
        <v>-1.2475980976466019</v>
      </c>
      <c r="P101" s="228">
        <v>-1.1978675443892257</v>
      </c>
      <c r="Q101" s="228">
        <v>-1.5502729982777481</v>
      </c>
      <c r="R101" s="228">
        <v>-1.714756035821793</v>
      </c>
      <c r="S101" s="228">
        <v>-1.3524658445756188</v>
      </c>
      <c r="T101" s="228">
        <v>-1.2511518727352922</v>
      </c>
      <c r="U101" s="228">
        <v>-1.121432187556394</v>
      </c>
      <c r="V101" s="228">
        <v>-0.93074036997973053</v>
      </c>
      <c r="W101" s="228">
        <v>-1.2652014000575633</v>
      </c>
      <c r="X101" s="228">
        <v>-0.50028340219488143</v>
      </c>
      <c r="Y101" s="228">
        <v>-2.164421435343769</v>
      </c>
      <c r="Z101" s="228">
        <v>-1.8512528662402872</v>
      </c>
      <c r="AA101" s="228">
        <v>-0.93118256661048804</v>
      </c>
      <c r="AB101" s="228">
        <v>-0.54842737627460281</v>
      </c>
      <c r="AC101" s="228">
        <v>1.6418061966730448</v>
      </c>
      <c r="AD101" s="1"/>
    </row>
    <row r="102" spans="1:30">
      <c r="A102" s="72" t="s">
        <v>153</v>
      </c>
      <c r="B102" s="72" t="s">
        <v>154</v>
      </c>
      <c r="C102" s="72" t="s">
        <v>345</v>
      </c>
      <c r="D102" s="72" t="s">
        <v>346</v>
      </c>
      <c r="F102" s="73">
        <v>96.356496131360672</v>
      </c>
      <c r="G102" s="73">
        <v>1472.216355724056</v>
      </c>
      <c r="H102" s="73">
        <v>1243.461656500833</v>
      </c>
      <c r="I102" s="73">
        <v>1546.7268159707703</v>
      </c>
      <c r="J102" s="228">
        <v>1.8785293465431181</v>
      </c>
      <c r="K102" s="228">
        <v>2.0629804236621112</v>
      </c>
      <c r="L102" s="228">
        <v>1.2323283051260034</v>
      </c>
      <c r="M102" s="228">
        <v>6.0198411724813354</v>
      </c>
      <c r="N102" s="228">
        <v>-0.4004966014525877</v>
      </c>
      <c r="O102" s="228">
        <v>-0.41221814210527441</v>
      </c>
      <c r="P102" s="228">
        <v>0.77977762296890774</v>
      </c>
      <c r="Q102" s="228">
        <v>0.92121259670551581</v>
      </c>
      <c r="R102" s="228">
        <v>2.1441673455210264</v>
      </c>
      <c r="S102" s="228">
        <v>3.0855344238647717</v>
      </c>
      <c r="T102" s="228">
        <v>2.0245805826278911</v>
      </c>
      <c r="U102" s="228">
        <v>10.651688119775727</v>
      </c>
      <c r="V102" s="228">
        <v>5.0507272515565802</v>
      </c>
      <c r="W102" s="228">
        <v>19.868027360524081</v>
      </c>
      <c r="X102" s="228">
        <v>2.818755890582608</v>
      </c>
      <c r="Y102" s="228">
        <v>8.4121833610403058</v>
      </c>
      <c r="Z102" s="228">
        <v>6.4134572597215964</v>
      </c>
      <c r="AA102" s="228">
        <v>4.5006104173114636</v>
      </c>
      <c r="AB102" s="228">
        <v>5.5993147251088118</v>
      </c>
      <c r="AC102" s="228">
        <v>3.4443179286689087</v>
      </c>
      <c r="AD102" s="1"/>
    </row>
    <row r="103" spans="1:30">
      <c r="A103" s="72" t="s">
        <v>153</v>
      </c>
      <c r="B103" s="72" t="s">
        <v>154</v>
      </c>
      <c r="C103" s="72" t="s">
        <v>46</v>
      </c>
      <c r="D103" s="72" t="s">
        <v>347</v>
      </c>
      <c r="E103" s="73">
        <v>10.637198740830357</v>
      </c>
      <c r="F103" s="73">
        <v>12.531961891149138</v>
      </c>
      <c r="G103" s="73">
        <v>18.897234103331527</v>
      </c>
      <c r="H103" s="73">
        <v>25.698483595967218</v>
      </c>
      <c r="I103" s="73">
        <v>17.016414783434783</v>
      </c>
      <c r="J103" s="228">
        <v>160.88867352570554</v>
      </c>
      <c r="K103" s="228">
        <v>38.899631146546938</v>
      </c>
      <c r="L103" s="228">
        <v>16.135729979604235</v>
      </c>
      <c r="M103" s="228">
        <v>5.6628447230408625</v>
      </c>
      <c r="N103" s="228">
        <v>13.280140620793773</v>
      </c>
      <c r="O103" s="228">
        <v>17.426402678376178</v>
      </c>
      <c r="P103" s="228">
        <v>10.156432638259119</v>
      </c>
      <c r="Q103" s="228">
        <v>5.8032240949344782</v>
      </c>
      <c r="R103" s="228">
        <v>11.738524647586871</v>
      </c>
      <c r="S103" s="228">
        <v>16.13162699662989</v>
      </c>
      <c r="T103" s="228">
        <v>17.874827250545195</v>
      </c>
      <c r="U103" s="228">
        <v>21.551708909557888</v>
      </c>
      <c r="V103" s="228">
        <v>15.527097295262251</v>
      </c>
      <c r="W103" s="228">
        <v>20.936538211787692</v>
      </c>
      <c r="X103" s="228">
        <v>4.6910850740316192</v>
      </c>
      <c r="Y103" s="228">
        <v>19.542285397404029</v>
      </c>
      <c r="Z103" s="228">
        <v>17.568925078463124</v>
      </c>
      <c r="AA103" s="228">
        <v>4.823666424816949</v>
      </c>
      <c r="AB103" s="228">
        <v>9.6599082191832935</v>
      </c>
      <c r="AC103" s="228">
        <v>6.0108703500697231</v>
      </c>
      <c r="AD103" s="1"/>
    </row>
    <row r="104" spans="1:30">
      <c r="A104" s="72" t="s">
        <v>153</v>
      </c>
      <c r="B104" s="72" t="s">
        <v>154</v>
      </c>
      <c r="C104" s="72" t="s">
        <v>348</v>
      </c>
      <c r="D104" s="72" t="s">
        <v>349</v>
      </c>
      <c r="E104" s="73">
        <v>-4.653058211992473</v>
      </c>
      <c r="F104" s="73">
        <v>76.179573869767466</v>
      </c>
      <c r="G104" s="73">
        <v>6.9324356865718926</v>
      </c>
      <c r="H104" s="73">
        <v>2.0451673127376466</v>
      </c>
      <c r="I104" s="73">
        <v>2.5067976518915032</v>
      </c>
      <c r="J104" s="228">
        <v>11.221070841621511</v>
      </c>
      <c r="K104" s="228">
        <v>41.988773910690611</v>
      </c>
      <c r="L104" s="228">
        <v>11.435216332727222</v>
      </c>
      <c r="M104" s="228">
        <v>6.9314026682649796</v>
      </c>
      <c r="N104" s="228">
        <v>4.1939390483569241</v>
      </c>
      <c r="O104" s="228">
        <v>6.0798484883884925</v>
      </c>
      <c r="P104" s="228">
        <v>1.5731202986541462</v>
      </c>
      <c r="Q104" s="228">
        <v>0.93320555607729716</v>
      </c>
      <c r="R104" s="228">
        <v>6.1973132385109153</v>
      </c>
      <c r="S104" s="228">
        <v>7.1268415556736642</v>
      </c>
      <c r="T104" s="228">
        <v>4.8996497187279147</v>
      </c>
      <c r="U104" s="228">
        <v>23.530133252786072</v>
      </c>
      <c r="V104" s="228">
        <v>8.1294855954825636</v>
      </c>
      <c r="W104" s="228">
        <v>15.151174963282713</v>
      </c>
      <c r="X104" s="228">
        <v>11.637303679575766</v>
      </c>
      <c r="Y104" s="228">
        <v>2.0938033432947663</v>
      </c>
      <c r="Z104" s="228">
        <v>10.791613414197826</v>
      </c>
      <c r="AA104" s="228">
        <v>9.3828384419183379</v>
      </c>
      <c r="AB104" s="228">
        <v>5.0473823442353591</v>
      </c>
      <c r="AC104" s="228">
        <v>7.5220080033286081</v>
      </c>
      <c r="AD104" s="1"/>
    </row>
    <row r="105" spans="1:30">
      <c r="A105" s="72" t="s">
        <v>153</v>
      </c>
      <c r="B105" s="72" t="s">
        <v>154</v>
      </c>
      <c r="C105" s="72" t="s">
        <v>350</v>
      </c>
      <c r="D105" s="72" t="s">
        <v>351</v>
      </c>
      <c r="J105" s="228">
        <v>2.0910880437500197</v>
      </c>
      <c r="K105" s="228">
        <v>5.1610300365945534</v>
      </c>
      <c r="L105" s="228">
        <v>1.7675670704928308</v>
      </c>
      <c r="M105" s="228">
        <v>3.2854984817327875</v>
      </c>
      <c r="N105" s="228">
        <v>2.2985798753261122</v>
      </c>
      <c r="O105" s="228">
        <v>-2.8212349868208548</v>
      </c>
      <c r="P105" s="228">
        <v>4.0380337577615109</v>
      </c>
      <c r="Q105" s="228">
        <v>8.3903257034329641</v>
      </c>
      <c r="R105" s="228">
        <v>0.46239200825549176</v>
      </c>
      <c r="S105" s="228">
        <v>-3.0749385032883936</v>
      </c>
      <c r="T105" s="228">
        <v>0.17438127982249796</v>
      </c>
      <c r="U105" s="228">
        <v>4.7207390334807826</v>
      </c>
      <c r="V105" s="228">
        <v>-1.6379337839818788</v>
      </c>
      <c r="W105" s="228">
        <v>6.58811890120991</v>
      </c>
      <c r="X105" s="228">
        <v>1.9200259314552994</v>
      </c>
      <c r="Y105" s="228">
        <v>1.1194153483663456</v>
      </c>
      <c r="Z105" s="228">
        <v>-0.88645065582284133</v>
      </c>
      <c r="AA105" s="228">
        <v>-1.5683382371689021</v>
      </c>
      <c r="AB105" s="228">
        <v>0.56083019544557544</v>
      </c>
      <c r="AC105" s="228">
        <v>1.9424163107866264</v>
      </c>
      <c r="AD105" s="1"/>
    </row>
    <row r="106" spans="1:30">
      <c r="A106" s="72" t="s">
        <v>153</v>
      </c>
      <c r="B106" s="72" t="s">
        <v>154</v>
      </c>
      <c r="C106" s="72" t="s">
        <v>352</v>
      </c>
      <c r="D106" s="72" t="s">
        <v>353</v>
      </c>
      <c r="E106" s="73">
        <v>10.519283695754567</v>
      </c>
      <c r="F106" s="73">
        <v>10.664840779620761</v>
      </c>
      <c r="G106" s="73">
        <v>7.621973961467063</v>
      </c>
      <c r="H106" s="73">
        <v>6.3493174705330659</v>
      </c>
      <c r="I106" s="73">
        <v>7.8351820110874115</v>
      </c>
      <c r="J106" s="228"/>
      <c r="K106" s="228"/>
      <c r="L106" s="228"/>
      <c r="M106" s="228"/>
      <c r="N106" s="228"/>
      <c r="O106" s="228"/>
      <c r="P106" s="228"/>
      <c r="Q106" s="228"/>
      <c r="R106" s="228"/>
      <c r="S106" s="228"/>
      <c r="T106" s="228"/>
      <c r="U106" s="228"/>
      <c r="V106" s="228"/>
      <c r="W106" s="228"/>
      <c r="X106" s="228"/>
      <c r="Y106" s="228"/>
      <c r="Z106" s="228"/>
      <c r="AA106" s="228"/>
      <c r="AB106" s="228"/>
      <c r="AC106" s="228"/>
      <c r="AD106" s="1"/>
    </row>
    <row r="107" spans="1:30">
      <c r="A107" s="72" t="s">
        <v>153</v>
      </c>
      <c r="B107" s="72" t="s">
        <v>154</v>
      </c>
      <c r="C107" s="72" t="s">
        <v>354</v>
      </c>
      <c r="D107" s="72" t="s">
        <v>355</v>
      </c>
      <c r="J107" s="228">
        <v>7.4564835883216318</v>
      </c>
      <c r="K107" s="228">
        <v>4.9788695009604282</v>
      </c>
      <c r="L107" s="228">
        <v>3.851833429440461</v>
      </c>
      <c r="M107" s="228">
        <v>4.9527703630670743</v>
      </c>
      <c r="N107" s="228">
        <v>-1.042786264065569</v>
      </c>
      <c r="O107" s="228">
        <v>0.95141077829606502</v>
      </c>
      <c r="P107" s="228">
        <v>3.6504182759266968</v>
      </c>
      <c r="Q107" s="228">
        <v>3.0605079064933705</v>
      </c>
      <c r="R107" s="228">
        <v>3.3950856705273793</v>
      </c>
      <c r="S107" s="228">
        <v>2.9840801612553776</v>
      </c>
      <c r="T107" s="228">
        <v>1.0315617770452263</v>
      </c>
      <c r="U107" s="228">
        <v>-0.1398212202761755</v>
      </c>
      <c r="V107" s="228">
        <v>2.3972219337400844</v>
      </c>
      <c r="W107" s="228">
        <v>2.9566717121246882</v>
      </c>
      <c r="X107" s="228">
        <v>3.5422886534694555</v>
      </c>
      <c r="Y107" s="228">
        <v>3.1614524013424443</v>
      </c>
      <c r="Z107" s="228">
        <v>1.5845879080491585</v>
      </c>
      <c r="AA107" s="228">
        <v>1.0435101199207679</v>
      </c>
      <c r="AB107" s="228">
        <v>0.85332621462863756</v>
      </c>
      <c r="AC107" s="228">
        <v>0.56311355776988137</v>
      </c>
      <c r="AD107" s="1"/>
    </row>
    <row r="108" spans="1:30">
      <c r="A108" s="72" t="s">
        <v>153</v>
      </c>
      <c r="B108" s="72" t="s">
        <v>154</v>
      </c>
      <c r="C108" s="72" t="s">
        <v>356</v>
      </c>
      <c r="D108" s="72" t="s">
        <v>357</v>
      </c>
      <c r="H108" s="73">
        <v>-7.3864214287060577</v>
      </c>
      <c r="I108" s="73">
        <v>-5.8704749646448988</v>
      </c>
      <c r="J108" s="228"/>
      <c r="K108" s="228"/>
      <c r="L108" s="228"/>
      <c r="M108" s="228"/>
      <c r="N108" s="228"/>
      <c r="O108" s="228"/>
      <c r="P108" s="228">
        <v>11.400933619169479</v>
      </c>
      <c r="Q108" s="228">
        <v>1.8052046235852828</v>
      </c>
      <c r="R108" s="228">
        <v>-2.1705820533783253</v>
      </c>
      <c r="S108" s="228">
        <v>-3.8365267344750151</v>
      </c>
      <c r="T108" s="228">
        <v>-3.2094552121077413</v>
      </c>
      <c r="U108" s="228">
        <v>3.5288377080250086</v>
      </c>
      <c r="V108" s="228">
        <v>1.2573673991119563</v>
      </c>
      <c r="W108" s="228">
        <v>7.1189896358384601</v>
      </c>
      <c r="X108" s="228">
        <v>1.42052534516273</v>
      </c>
      <c r="Y108" s="228">
        <v>4.6931517233371807</v>
      </c>
      <c r="Z108" s="228">
        <v>4.5530419853488695</v>
      </c>
      <c r="AA108" s="228">
        <v>2.2098598763573989</v>
      </c>
      <c r="AB108" s="228">
        <v>1.7988788936387152</v>
      </c>
      <c r="AC108" s="228">
        <v>3.2469132320348137</v>
      </c>
      <c r="AD108" s="1"/>
    </row>
    <row r="109" spans="1:30">
      <c r="A109" s="72" t="s">
        <v>153</v>
      </c>
      <c r="B109" s="72" t="s">
        <v>154</v>
      </c>
      <c r="C109" s="72" t="s">
        <v>358</v>
      </c>
      <c r="D109" s="72" t="s">
        <v>359</v>
      </c>
      <c r="E109" s="73">
        <v>7.935334032807134</v>
      </c>
      <c r="F109" s="73">
        <v>134.7495244134434</v>
      </c>
      <c r="G109" s="73">
        <v>830.1595663521382</v>
      </c>
      <c r="H109" s="73">
        <v>754.42795595978964</v>
      </c>
      <c r="I109" s="73">
        <v>180.87492989343718</v>
      </c>
      <c r="J109" s="228">
        <v>4.8517982162208142</v>
      </c>
      <c r="K109" s="228">
        <v>15.511262835351403</v>
      </c>
      <c r="L109" s="228">
        <v>-4.7194447128713648</v>
      </c>
      <c r="M109" s="228">
        <v>-17.148025124641947</v>
      </c>
      <c r="N109" s="228">
        <v>18.072670488430489</v>
      </c>
      <c r="O109" s="228">
        <v>20.526470184176304</v>
      </c>
      <c r="P109" s="228">
        <v>-8.1801944383575744</v>
      </c>
      <c r="Q109" s="228">
        <v>5.1530434859817973</v>
      </c>
      <c r="R109" s="228">
        <v>4.9245631118361075</v>
      </c>
      <c r="S109" s="228">
        <v>10.849954145677714</v>
      </c>
      <c r="T109" s="228">
        <v>22.357611738753363</v>
      </c>
      <c r="U109" s="228">
        <v>16.173401574475349</v>
      </c>
      <c r="V109" s="228">
        <v>4.3067886979143282</v>
      </c>
      <c r="W109" s="228">
        <v>18.661984287984509</v>
      </c>
      <c r="X109" s="228">
        <v>-17.21634884190216</v>
      </c>
      <c r="Y109" s="228">
        <v>11.165713957608773</v>
      </c>
      <c r="Z109" s="228">
        <v>17.227781745583101</v>
      </c>
      <c r="AA109" s="228">
        <v>7.4867029487372747</v>
      </c>
      <c r="AB109" s="228">
        <v>0.2235357984209827</v>
      </c>
      <c r="AC109" s="228">
        <v>-4.1714313995744732</v>
      </c>
      <c r="AD109" s="1"/>
    </row>
    <row r="110" spans="1:30">
      <c r="A110" s="72" t="s">
        <v>153</v>
      </c>
      <c r="B110" s="72" t="s">
        <v>154</v>
      </c>
      <c r="C110" s="72" t="s">
        <v>360</v>
      </c>
      <c r="D110" s="72" t="s">
        <v>361</v>
      </c>
      <c r="E110" s="73">
        <v>37.90738076273658</v>
      </c>
      <c r="F110" s="73">
        <v>12.971760385852519</v>
      </c>
      <c r="G110" s="73">
        <v>5.993841483258052</v>
      </c>
      <c r="H110" s="73">
        <v>11.182579337473086</v>
      </c>
      <c r="I110" s="73">
        <v>7.700595511804778</v>
      </c>
      <c r="J110" s="228">
        <v>42.031089176849548</v>
      </c>
      <c r="K110" s="228">
        <v>35.342907877308562</v>
      </c>
      <c r="L110" s="228">
        <v>19.309641212190698</v>
      </c>
      <c r="M110" s="228">
        <v>9.0775063184501192</v>
      </c>
      <c r="N110" s="228">
        <v>37.574499731872891</v>
      </c>
      <c r="O110" s="228">
        <v>27.182215329291481</v>
      </c>
      <c r="P110" s="228">
        <v>7.3323551629957109</v>
      </c>
      <c r="Q110" s="228">
        <v>2.0254437499994822</v>
      </c>
      <c r="R110" s="228">
        <v>3.9749738378459796</v>
      </c>
      <c r="S110" s="228">
        <v>5.1084259931847953</v>
      </c>
      <c r="T110" s="228">
        <v>7.1286222308161626</v>
      </c>
      <c r="U110" s="228">
        <v>9.3916178485109896</v>
      </c>
      <c r="V110" s="228">
        <v>14.876552092668277</v>
      </c>
      <c r="W110" s="228">
        <v>22.215988514248323</v>
      </c>
      <c r="X110" s="228">
        <v>4.0353037350767238</v>
      </c>
      <c r="Y110" s="228">
        <v>10.033903819147639</v>
      </c>
      <c r="Z110" s="228">
        <v>22.481842152874208</v>
      </c>
      <c r="AA110" s="228">
        <v>8.6563168011058167</v>
      </c>
      <c r="AB110" s="228">
        <v>3.1751882041577204</v>
      </c>
      <c r="AC110" s="228">
        <v>7.9275200159643902</v>
      </c>
      <c r="AD110" s="1"/>
    </row>
    <row r="111" spans="1:30">
      <c r="A111" s="72" t="s">
        <v>153</v>
      </c>
      <c r="B111" s="72" t="s">
        <v>154</v>
      </c>
      <c r="C111" s="72" t="s">
        <v>362</v>
      </c>
      <c r="D111" s="72" t="s">
        <v>363</v>
      </c>
      <c r="E111" s="73">
        <v>24.136073398954665</v>
      </c>
      <c r="F111" s="73">
        <v>162.61763195263848</v>
      </c>
      <c r="G111" s="73">
        <v>932.522424506059</v>
      </c>
      <c r="H111" s="73">
        <v>53.693777506515829</v>
      </c>
      <c r="I111" s="73">
        <v>36.246052163064405</v>
      </c>
      <c r="J111" s="228">
        <v>19.685364415844433</v>
      </c>
      <c r="K111" s="228">
        <v>13.725212259091052</v>
      </c>
      <c r="L111" s="228">
        <v>19.352816725601102</v>
      </c>
      <c r="M111" s="228">
        <v>84.504458901936289</v>
      </c>
      <c r="N111" s="228">
        <v>127.97396639954414</v>
      </c>
      <c r="O111" s="228">
        <v>24.79777660794673</v>
      </c>
      <c r="P111" s="228">
        <v>8.8680738022211045</v>
      </c>
      <c r="Q111" s="228">
        <v>6.3184593313637833</v>
      </c>
      <c r="R111" s="228">
        <v>13.450095616126006</v>
      </c>
      <c r="S111" s="228">
        <v>10.690428543479655</v>
      </c>
      <c r="T111" s="228">
        <v>8.6403224786303383</v>
      </c>
      <c r="U111" s="228">
        <v>10.805101226546469</v>
      </c>
      <c r="V111" s="228">
        <v>7.4382860054773801</v>
      </c>
      <c r="W111" s="228">
        <v>8.8634506382138341</v>
      </c>
      <c r="X111" s="228">
        <v>-2.932073532809369</v>
      </c>
      <c r="Y111" s="228">
        <v>10.01845716832068</v>
      </c>
      <c r="Z111" s="228">
        <v>3.8033831135622052</v>
      </c>
      <c r="AA111" s="228">
        <v>4.3062190913512239</v>
      </c>
      <c r="AB111" s="228">
        <v>8.2164160969638829</v>
      </c>
      <c r="AC111" s="228">
        <v>-0.30376339791121154</v>
      </c>
      <c r="AD111" s="1"/>
    </row>
    <row r="112" spans="1:30">
      <c r="A112" s="72" t="s">
        <v>153</v>
      </c>
      <c r="B112" s="72" t="s">
        <v>154</v>
      </c>
      <c r="C112" s="72" t="s">
        <v>364</v>
      </c>
      <c r="D112" s="72" t="s">
        <v>365</v>
      </c>
      <c r="E112" s="73">
        <v>15.501848390016718</v>
      </c>
      <c r="F112" s="73">
        <v>51.538493425814892</v>
      </c>
      <c r="G112" s="73">
        <v>119.98928758404213</v>
      </c>
      <c r="H112" s="73">
        <v>29.102128780263513</v>
      </c>
      <c r="I112" s="73">
        <v>13.800366210193275</v>
      </c>
      <c r="J112" s="228"/>
      <c r="K112" s="228">
        <v>12.609607988667818</v>
      </c>
      <c r="L112" s="228">
        <v>5.8035061257774032</v>
      </c>
      <c r="M112" s="228">
        <v>4.8011356482689393</v>
      </c>
      <c r="N112" s="228">
        <v>1.4900047118533593</v>
      </c>
      <c r="O112" s="228">
        <v>3.6242872335569416</v>
      </c>
      <c r="P112" s="228">
        <v>2.2991832848303488</v>
      </c>
      <c r="Q112" s="228">
        <v>5.0284111648710876</v>
      </c>
      <c r="R112" s="228">
        <v>4.8956220573343217</v>
      </c>
      <c r="S112" s="228">
        <v>6.7771989346436072</v>
      </c>
      <c r="T112" s="228">
        <v>11.149413367607835</v>
      </c>
      <c r="U112" s="228">
        <v>12.335471718037525</v>
      </c>
      <c r="V112" s="228">
        <v>20.127947406519112</v>
      </c>
      <c r="W112" s="228">
        <v>11.836236130659444</v>
      </c>
      <c r="X112" s="228">
        <v>-9.6855564148133055</v>
      </c>
      <c r="Y112" s="228">
        <v>-0.97235638928559354</v>
      </c>
      <c r="Z112" s="228">
        <v>6.3554757875391488</v>
      </c>
      <c r="AA112" s="228">
        <v>3.5872247746796546</v>
      </c>
      <c r="AB112" s="228">
        <v>1.3055031295664321</v>
      </c>
      <c r="AC112" s="228">
        <v>1.2058186997454783</v>
      </c>
      <c r="AD112" s="1"/>
    </row>
    <row r="113" spans="1:30">
      <c r="A113" s="72" t="s">
        <v>153</v>
      </c>
      <c r="B113" s="72" t="s">
        <v>154</v>
      </c>
      <c r="C113" s="72" t="s">
        <v>366</v>
      </c>
      <c r="D113" s="72" t="s">
        <v>367</v>
      </c>
      <c r="E113" s="73">
        <v>11.649254875554462</v>
      </c>
      <c r="F113" s="73">
        <v>15.502401016859139</v>
      </c>
      <c r="G113" s="73">
        <v>13.746639854981481</v>
      </c>
      <c r="H113" s="73">
        <v>10.569776193629423</v>
      </c>
      <c r="I113" s="73">
        <v>7.5379562416000283</v>
      </c>
      <c r="J113" s="228">
        <v>10.589573998777951</v>
      </c>
      <c r="K113" s="228">
        <v>7.6887695750334331</v>
      </c>
      <c r="L113" s="228">
        <v>15.361621963621957</v>
      </c>
      <c r="M113" s="228">
        <v>4.0912987651553294</v>
      </c>
      <c r="N113" s="228">
        <v>0.73941799215400295</v>
      </c>
      <c r="O113" s="228">
        <v>-2.0901037258870616</v>
      </c>
      <c r="P113" s="228">
        <v>-1.6329983178714542</v>
      </c>
      <c r="Q113" s="228">
        <v>4.9711987280606422</v>
      </c>
      <c r="R113" s="228">
        <v>1.571125484037907</v>
      </c>
      <c r="S113" s="228">
        <v>-2.9171189994350328</v>
      </c>
      <c r="T113" s="228">
        <v>-1.0870210109929417</v>
      </c>
      <c r="U113" s="228">
        <v>0.77488539512036425</v>
      </c>
      <c r="V113" s="228">
        <v>3.0655540919838984</v>
      </c>
      <c r="W113" s="228">
        <v>7.5212756275689401</v>
      </c>
      <c r="X113" s="228">
        <v>10.503427329061665</v>
      </c>
      <c r="Y113" s="228">
        <v>0.15947418669549052</v>
      </c>
      <c r="Z113" s="228">
        <v>3.3711177101251764</v>
      </c>
      <c r="AA113" s="228">
        <v>5.4794520549461936</v>
      </c>
      <c r="AB113" s="228">
        <v>1.7398665359799566</v>
      </c>
      <c r="AC113" s="228">
        <v>1.086393870166134</v>
      </c>
      <c r="AD113" s="1"/>
    </row>
    <row r="114" spans="1:30">
      <c r="A114" s="72" t="s">
        <v>153</v>
      </c>
      <c r="B114" s="72" t="s">
        <v>154</v>
      </c>
      <c r="C114" s="72" t="s">
        <v>368</v>
      </c>
      <c r="D114" s="72" t="s">
        <v>369</v>
      </c>
      <c r="E114" s="73">
        <v>-0.16733759582801611</v>
      </c>
      <c r="F114" s="73">
        <v>5.5446466820387741</v>
      </c>
      <c r="G114" s="73">
        <v>-1.0632183935333614</v>
      </c>
      <c r="H114" s="73">
        <v>7.0761014689310571</v>
      </c>
      <c r="I114" s="73">
        <v>5.3443609396034901</v>
      </c>
      <c r="J114" s="228">
        <v>13.949076811845458</v>
      </c>
      <c r="K114" s="228">
        <v>7.0015182032511234</v>
      </c>
      <c r="L114" s="228">
        <v>8.5087355656683172</v>
      </c>
      <c r="M114" s="228">
        <v>12.376362038475875</v>
      </c>
      <c r="N114" s="228">
        <v>7.6686830367236496</v>
      </c>
      <c r="O114" s="228">
        <v>3.955924541290571</v>
      </c>
      <c r="P114" s="228">
        <v>9.0110310970195542</v>
      </c>
      <c r="Q114" s="228">
        <v>13.228807623961529</v>
      </c>
      <c r="R114" s="228">
        <v>1.1600356309107411</v>
      </c>
      <c r="S114" s="228">
        <v>6.3078709813219547</v>
      </c>
      <c r="T114" s="228">
        <v>6.272591322465189</v>
      </c>
      <c r="U114" s="228">
        <v>6.5981814805504087</v>
      </c>
      <c r="V114" s="228">
        <v>11.066302809538044</v>
      </c>
      <c r="W114" s="228">
        <v>13.202779461553632</v>
      </c>
      <c r="X114" s="228">
        <v>4.153599072169726</v>
      </c>
      <c r="Y114" s="228">
        <v>2.355985349944433</v>
      </c>
      <c r="Z114" s="228">
        <v>9.9537196908698036</v>
      </c>
      <c r="AA114" s="228">
        <v>1.7469974953445728</v>
      </c>
      <c r="AB114" s="228">
        <v>4.7433968127464254</v>
      </c>
      <c r="AC114" s="228">
        <v>6.6574949559634007</v>
      </c>
      <c r="AD114" s="1"/>
    </row>
    <row r="115" spans="1:30">
      <c r="A115" s="72" t="s">
        <v>153</v>
      </c>
      <c r="B115" s="72" t="s">
        <v>154</v>
      </c>
      <c r="C115" s="72" t="s">
        <v>370</v>
      </c>
      <c r="D115" s="72" t="s">
        <v>371</v>
      </c>
      <c r="J115" s="228">
        <v>6.5106884453685439</v>
      </c>
      <c r="K115" s="228">
        <v>5.4655545753468999</v>
      </c>
      <c r="L115" s="228">
        <v>-10.008824034251802</v>
      </c>
      <c r="M115" s="228">
        <v>-6.6667018904527851</v>
      </c>
      <c r="N115" s="228">
        <v>0.91775156184937146</v>
      </c>
      <c r="O115" s="228">
        <v>-6.8917383431416823</v>
      </c>
      <c r="P115" s="228">
        <v>-4.3170283550334148</v>
      </c>
      <c r="Q115" s="228">
        <v>0.44320691846525051</v>
      </c>
      <c r="R115" s="228">
        <v>9.672410128721225</v>
      </c>
      <c r="S115" s="228">
        <v>11.196554179798241</v>
      </c>
      <c r="T115" s="228">
        <v>10.049844041593275</v>
      </c>
      <c r="U115" s="228">
        <v>1.6477436497260385</v>
      </c>
      <c r="V115" s="228">
        <v>11.699239712683479</v>
      </c>
      <c r="W115" s="228">
        <v>7.3493515596642993</v>
      </c>
      <c r="X115" s="228">
        <v>29.053268135131503</v>
      </c>
      <c r="Y115" s="228">
        <v>5.4737074839564173</v>
      </c>
      <c r="Z115" s="228">
        <v>10.488449742542642</v>
      </c>
      <c r="AA115" s="228">
        <v>3.9877707307234687</v>
      </c>
      <c r="AB115" s="228">
        <v>3.1774438191358456</v>
      </c>
      <c r="AC115" s="228">
        <v>2.6963415801312181</v>
      </c>
      <c r="AD115" s="1"/>
    </row>
    <row r="116" spans="1:30">
      <c r="A116" s="72" t="s">
        <v>153</v>
      </c>
      <c r="B116" s="72" t="s">
        <v>154</v>
      </c>
      <c r="C116" s="72" t="s">
        <v>372</v>
      </c>
      <c r="D116" s="72" t="s">
        <v>373</v>
      </c>
      <c r="E116" s="73">
        <v>5.4024456667985277</v>
      </c>
      <c r="F116" s="73">
        <v>5.8701298852281667</v>
      </c>
      <c r="G116" s="73">
        <v>4.0235525079170884</v>
      </c>
      <c r="H116" s="73">
        <v>3.3018868256844485</v>
      </c>
      <c r="I116" s="73">
        <v>0.85235914772579235</v>
      </c>
      <c r="J116" s="228"/>
      <c r="K116" s="228"/>
      <c r="L116" s="228"/>
      <c r="M116" s="228"/>
      <c r="N116" s="228"/>
      <c r="O116" s="228">
        <v>13.306924719573871</v>
      </c>
      <c r="P116" s="228">
        <v>7.1849175337110864</v>
      </c>
      <c r="Q116" s="228">
        <v>27.247241166887122</v>
      </c>
      <c r="R116" s="228">
        <v>14.362601876057198</v>
      </c>
      <c r="S116" s="228">
        <v>22.605353075170839</v>
      </c>
      <c r="T116" s="228">
        <v>28.568535708989657</v>
      </c>
      <c r="U116" s="228">
        <v>9.4607003899663198</v>
      </c>
      <c r="V116" s="228">
        <v>11.020169678760936</v>
      </c>
      <c r="W116" s="228">
        <v>21.829554914300701</v>
      </c>
      <c r="X116" s="228">
        <v>-25.312795990661158</v>
      </c>
      <c r="Y116" s="228">
        <v>14.161067830829793</v>
      </c>
      <c r="Z116" s="228">
        <v>18.2507166395647</v>
      </c>
      <c r="AA116" s="228">
        <v>18.967659495628709</v>
      </c>
      <c r="AB116" s="228">
        <v>-6.7531915002777794</v>
      </c>
      <c r="AC116" s="228">
        <v>-17.31101420449879</v>
      </c>
      <c r="AD116" s="1"/>
    </row>
    <row r="117" spans="1:30">
      <c r="A117" s="72" t="s">
        <v>153</v>
      </c>
      <c r="B117" s="72" t="s">
        <v>154</v>
      </c>
      <c r="C117" s="72" t="s">
        <v>374</v>
      </c>
      <c r="D117" s="72" t="s">
        <v>375</v>
      </c>
      <c r="F117" s="73">
        <v>228.33678176638307</v>
      </c>
      <c r="G117" s="73">
        <v>942.30652994474895</v>
      </c>
      <c r="H117" s="73">
        <v>306.1944738020527</v>
      </c>
      <c r="I117" s="73">
        <v>61.635253549947208</v>
      </c>
      <c r="J117" s="228">
        <v>1.7959519805311714</v>
      </c>
      <c r="K117" s="228">
        <v>0.81542135931933046</v>
      </c>
      <c r="L117" s="228">
        <v>0.51470611382606535</v>
      </c>
      <c r="M117" s="228">
        <v>1.4630340768988503E-2</v>
      </c>
      <c r="N117" s="228">
        <v>0.81919190574653555</v>
      </c>
      <c r="O117" s="228">
        <v>1.5525239772797477</v>
      </c>
      <c r="P117" s="228">
        <v>0.98585494219898351</v>
      </c>
      <c r="Q117" s="228">
        <v>0.65082077582641773</v>
      </c>
      <c r="R117" s="228">
        <v>0.63255721738720183</v>
      </c>
      <c r="S117" s="228">
        <v>0.81016729291411593</v>
      </c>
      <c r="T117" s="228">
        <v>1.1905696323279926</v>
      </c>
      <c r="U117" s="228">
        <v>1.3148804756723393</v>
      </c>
      <c r="V117" s="228">
        <v>6.5817383801506111</v>
      </c>
      <c r="W117" s="228">
        <v>-2.1166920801843787</v>
      </c>
      <c r="X117" s="228">
        <v>-9.9006636277154172</v>
      </c>
      <c r="Y117" s="228"/>
      <c r="Z117" s="228"/>
      <c r="AA117" s="228"/>
      <c r="AB117" s="228"/>
      <c r="AC117" s="228"/>
      <c r="AD117" s="1"/>
    </row>
    <row r="118" spans="1:30">
      <c r="A118" s="72" t="s">
        <v>153</v>
      </c>
      <c r="B118" s="72" t="s">
        <v>154</v>
      </c>
      <c r="C118" s="72" t="s">
        <v>376</v>
      </c>
      <c r="D118" s="72" t="s">
        <v>377</v>
      </c>
      <c r="E118" s="73">
        <v>2.5133871019912277</v>
      </c>
      <c r="F118" s="73">
        <v>1.8228397236600813</v>
      </c>
      <c r="G118" s="73">
        <v>3.7290751792066033</v>
      </c>
      <c r="H118" s="73">
        <v>5.9727702551093103</v>
      </c>
      <c r="I118" s="73">
        <v>3.5423722215320481</v>
      </c>
      <c r="J118" s="228"/>
      <c r="K118" s="228">
        <v>18.981833924261224</v>
      </c>
      <c r="L118" s="228">
        <v>11.450565469554633</v>
      </c>
      <c r="M118" s="228">
        <v>3.3503916356411878</v>
      </c>
      <c r="N118" s="228">
        <v>-1.2593047331809544</v>
      </c>
      <c r="O118" s="228">
        <v>1.2804750766735538</v>
      </c>
      <c r="P118" s="228">
        <v>-0.32199951528245663</v>
      </c>
      <c r="Q118" s="228">
        <v>0.31668535152755339</v>
      </c>
      <c r="R118" s="228">
        <v>-0.80796618598655812</v>
      </c>
      <c r="S118" s="228">
        <v>2.6882454347688878</v>
      </c>
      <c r="T118" s="228">
        <v>6.898361944182966</v>
      </c>
      <c r="U118" s="228">
        <v>6.7439876368592167</v>
      </c>
      <c r="V118" s="228">
        <v>8.5679875450372691</v>
      </c>
      <c r="W118" s="228">
        <v>9.7048069534572505</v>
      </c>
      <c r="X118" s="228">
        <v>-3.2951340663209123</v>
      </c>
      <c r="Y118" s="228">
        <v>2.3785233690345251</v>
      </c>
      <c r="Z118" s="228">
        <v>5.1853692843382646</v>
      </c>
      <c r="AA118" s="228">
        <v>2.6877520087436721</v>
      </c>
      <c r="AB118" s="228">
        <v>1.2917625880142225</v>
      </c>
      <c r="AC118" s="228">
        <v>1.1712497693096253</v>
      </c>
      <c r="AD118" s="1"/>
    </row>
    <row r="119" spans="1:30">
      <c r="A119" s="72" t="s">
        <v>153</v>
      </c>
      <c r="B119" s="72" t="s">
        <v>154</v>
      </c>
      <c r="C119" s="72" t="s">
        <v>378</v>
      </c>
      <c r="D119" s="72" t="s">
        <v>379</v>
      </c>
      <c r="E119" s="73">
        <v>11.515011884231157</v>
      </c>
      <c r="F119" s="73">
        <v>11.509773375506001</v>
      </c>
      <c r="G119" s="73">
        <v>16.229600083129341</v>
      </c>
      <c r="H119" s="73">
        <v>9.495710679232559</v>
      </c>
      <c r="I119" s="73">
        <v>6.4628454839653244</v>
      </c>
      <c r="J119" s="228">
        <v>2.3320704300150368</v>
      </c>
      <c r="K119" s="228">
        <v>2.9829113062435084</v>
      </c>
      <c r="L119" s="228">
        <v>-1.875058682207154</v>
      </c>
      <c r="M119" s="228">
        <v>-0.41111727814420362</v>
      </c>
      <c r="N119" s="228">
        <v>5.3282532343657891</v>
      </c>
      <c r="O119" s="228">
        <v>2.0181182299944425</v>
      </c>
      <c r="P119" s="228">
        <v>-0.73661438862595219</v>
      </c>
      <c r="Q119" s="228">
        <v>1.6005964225388283</v>
      </c>
      <c r="R119" s="228">
        <v>3.0398989114376036</v>
      </c>
      <c r="S119" s="228">
        <v>2.375096426390428</v>
      </c>
      <c r="T119" s="228">
        <v>4.1446972018621295</v>
      </c>
      <c r="U119" s="228">
        <v>6.899296907109246</v>
      </c>
      <c r="V119" s="228">
        <v>1.5239122617582552</v>
      </c>
      <c r="W119" s="228">
        <v>3.2677167307689103</v>
      </c>
      <c r="X119" s="228">
        <v>1.8108935379983535</v>
      </c>
      <c r="Y119" s="228">
        <v>3.1269817636386534</v>
      </c>
      <c r="Z119" s="228">
        <v>4.1621032274615288</v>
      </c>
      <c r="AA119" s="228">
        <v>4.0719487444307134</v>
      </c>
      <c r="AB119" s="228">
        <v>2.3598366477787494</v>
      </c>
      <c r="AC119" s="228">
        <v>0.95490070496542501</v>
      </c>
      <c r="AD119" s="1"/>
    </row>
    <row r="120" spans="1:30">
      <c r="A120" s="72" t="s">
        <v>153</v>
      </c>
      <c r="B120" s="72" t="s">
        <v>154</v>
      </c>
      <c r="C120" s="72" t="s">
        <v>380</v>
      </c>
      <c r="D120" s="72" t="s">
        <v>381</v>
      </c>
      <c r="F120" s="73">
        <v>93.730426003378739</v>
      </c>
      <c r="G120" s="73">
        <v>1271.7657123324168</v>
      </c>
      <c r="H120" s="73">
        <v>442.14956070773144</v>
      </c>
      <c r="I120" s="73">
        <v>151.88909418383125</v>
      </c>
      <c r="J120" s="228">
        <v>8.3241111764940996</v>
      </c>
      <c r="K120" s="228">
        <v>1.422711733169308</v>
      </c>
      <c r="L120" s="228">
        <v>1.110100669301886</v>
      </c>
      <c r="M120" s="228">
        <v>-2.8009664327466197</v>
      </c>
      <c r="N120" s="228">
        <v>-1.8440013014485572</v>
      </c>
      <c r="O120" s="228">
        <v>-2.0215360582324138</v>
      </c>
      <c r="P120" s="228">
        <v>3.8493840153125234</v>
      </c>
      <c r="Q120" s="228">
        <v>-1.2163535249344335</v>
      </c>
      <c r="R120" s="228">
        <v>0.30794693093642422</v>
      </c>
      <c r="S120" s="228">
        <v>2.012231947276959</v>
      </c>
      <c r="T120" s="228">
        <v>5.746486988695338</v>
      </c>
      <c r="U120" s="228">
        <v>7.8398030444536602</v>
      </c>
      <c r="V120" s="228">
        <v>8.8624905054475818</v>
      </c>
      <c r="W120" s="228">
        <v>10.839997162934139</v>
      </c>
      <c r="X120" s="228">
        <v>0.62611275630617058</v>
      </c>
      <c r="Y120" s="228">
        <v>4.5970587484644625</v>
      </c>
      <c r="Z120" s="228">
        <v>6.7158522913140644</v>
      </c>
      <c r="AA120" s="228">
        <v>7.1195765034298404</v>
      </c>
      <c r="AB120" s="228">
        <v>7.853460441201392</v>
      </c>
      <c r="AC120" s="228">
        <v>8.5152068387806139</v>
      </c>
      <c r="AD120" s="1"/>
    </row>
    <row r="121" spans="1:30">
      <c r="A121" s="72" t="s">
        <v>153</v>
      </c>
      <c r="B121" s="72" t="s">
        <v>154</v>
      </c>
      <c r="C121" s="72" t="s">
        <v>45</v>
      </c>
      <c r="D121" s="72" t="s">
        <v>382</v>
      </c>
      <c r="E121" s="73">
        <v>11.45836895690681</v>
      </c>
      <c r="F121" s="73">
        <v>12.88436586827369</v>
      </c>
      <c r="G121" s="73">
        <v>14.41502326223744</v>
      </c>
      <c r="H121" s="73">
        <v>12.08151915364229</v>
      </c>
      <c r="I121" s="73">
        <v>41.653146731122604</v>
      </c>
      <c r="J121" s="228">
        <v>17.091301071574193</v>
      </c>
      <c r="K121" s="228">
        <v>2.8647908802613955</v>
      </c>
      <c r="L121" s="228">
        <v>3.9297140566888515</v>
      </c>
      <c r="M121" s="228">
        <v>1.3912030742319672</v>
      </c>
      <c r="N121" s="228">
        <v>2.7383901849919994</v>
      </c>
      <c r="O121" s="228">
        <v>13.787289481313465</v>
      </c>
      <c r="P121" s="228">
        <v>4.7189491290474166</v>
      </c>
      <c r="Q121" s="228">
        <v>0.94360560418864736</v>
      </c>
      <c r="R121" s="228">
        <v>1.6520262845903346</v>
      </c>
      <c r="S121" s="228">
        <v>-0.16636516537191426</v>
      </c>
      <c r="T121" s="228">
        <v>4.896611654427204</v>
      </c>
      <c r="U121" s="228">
        <v>3.2526241782097571</v>
      </c>
      <c r="V121" s="228">
        <v>4.5925525690303317</v>
      </c>
      <c r="W121" s="228">
        <v>5.4914837053238585</v>
      </c>
      <c r="X121" s="228">
        <v>0.2950786053936838</v>
      </c>
      <c r="Y121" s="228">
        <v>2.041273884976988</v>
      </c>
      <c r="Z121" s="228">
        <v>3.7221660171432376</v>
      </c>
      <c r="AA121" s="228">
        <v>1.0029994726307336</v>
      </c>
      <c r="AB121" s="228">
        <v>4.2608083905099932</v>
      </c>
      <c r="AC121" s="228">
        <v>1.4396431399537022</v>
      </c>
      <c r="AD121" s="1"/>
    </row>
    <row r="122" spans="1:30">
      <c r="A122" s="72" t="s">
        <v>153</v>
      </c>
      <c r="B122" s="72" t="s">
        <v>154</v>
      </c>
      <c r="C122" s="72" t="s">
        <v>47</v>
      </c>
      <c r="D122" s="72" t="s">
        <v>383</v>
      </c>
      <c r="E122" s="73">
        <v>10.660833465436824</v>
      </c>
      <c r="F122" s="73">
        <v>10.692370481661513</v>
      </c>
      <c r="G122" s="73">
        <v>13.276421252685282</v>
      </c>
      <c r="H122" s="73">
        <v>28.174666228901714</v>
      </c>
      <c r="I122" s="73">
        <v>26.171878246824392</v>
      </c>
      <c r="J122" s="228">
        <v>45.123455808367964</v>
      </c>
      <c r="K122" s="228">
        <v>17.839034472355749</v>
      </c>
      <c r="L122" s="228">
        <v>7.2935152208320204</v>
      </c>
      <c r="M122" s="228">
        <v>8.4366832784493937</v>
      </c>
      <c r="N122" s="228">
        <v>9.7146591483894866</v>
      </c>
      <c r="O122" s="228">
        <v>7.2331688314565525</v>
      </c>
      <c r="P122" s="228">
        <v>7.2670821210290626</v>
      </c>
      <c r="Q122" s="228">
        <v>15.275870104385604</v>
      </c>
      <c r="R122" s="228">
        <v>2.7645958917475753</v>
      </c>
      <c r="S122" s="228">
        <v>14.303811020088574</v>
      </c>
      <c r="T122" s="228">
        <v>18.31994277359928</v>
      </c>
      <c r="U122" s="228">
        <v>11.469700245810287</v>
      </c>
      <c r="V122" s="228">
        <v>9.603343667255217</v>
      </c>
      <c r="W122" s="228">
        <v>9.0925868584620844</v>
      </c>
      <c r="X122" s="228">
        <v>8.3628170803524284</v>
      </c>
      <c r="Y122" s="228">
        <v>8.7944254372501689</v>
      </c>
      <c r="Z122" s="228">
        <v>8.2299239285861034</v>
      </c>
      <c r="AA122" s="228">
        <v>5.4900496486378216</v>
      </c>
      <c r="AB122" s="228">
        <v>5.194339787594032</v>
      </c>
      <c r="AC122" s="228">
        <v>5.7057540621038498</v>
      </c>
      <c r="AD122" s="1"/>
    </row>
    <row r="123" spans="1:30">
      <c r="A123" s="72" t="s">
        <v>153</v>
      </c>
      <c r="B123" s="72" t="s">
        <v>154</v>
      </c>
      <c r="C123" s="72" t="s">
        <v>384</v>
      </c>
      <c r="D123" s="72" t="s">
        <v>385</v>
      </c>
      <c r="E123" s="73">
        <v>3.8067488107499798</v>
      </c>
      <c r="F123" s="73">
        <v>3.5839347009791567</v>
      </c>
      <c r="G123" s="73">
        <v>2.4149967273945805</v>
      </c>
      <c r="H123" s="73">
        <v>3.9863721415164548</v>
      </c>
      <c r="I123" s="73">
        <v>3.9374051769456457</v>
      </c>
      <c r="J123" s="228">
        <v>77.219583487907016</v>
      </c>
      <c r="K123" s="228">
        <v>52.34560851524023</v>
      </c>
      <c r="L123" s="228">
        <v>20.83484033902765</v>
      </c>
      <c r="M123" s="228">
        <v>19.548484765723543</v>
      </c>
      <c r="N123" s="228">
        <v>39.690778316028002</v>
      </c>
      <c r="O123" s="228">
        <v>30.533951498455508</v>
      </c>
      <c r="P123" s="228">
        <v>25.62246728221595</v>
      </c>
      <c r="Q123" s="228">
        <v>62.164655361187215</v>
      </c>
      <c r="R123" s="228">
        <v>9.5617299888095317</v>
      </c>
      <c r="S123" s="228">
        <v>15.408839570619818</v>
      </c>
      <c r="T123" s="228">
        <v>10.972572380556713</v>
      </c>
      <c r="U123" s="228">
        <v>27.315266895548888</v>
      </c>
      <c r="V123" s="228">
        <v>9.9914323795776454</v>
      </c>
      <c r="W123" s="228">
        <v>8.6548899330454816</v>
      </c>
      <c r="X123" s="228">
        <v>8.3738905074100245</v>
      </c>
      <c r="Y123" s="228">
        <v>7.3837650827642989</v>
      </c>
      <c r="Z123" s="228">
        <v>3.9060657555389611</v>
      </c>
      <c r="AA123" s="228">
        <v>17.70186401641871</v>
      </c>
      <c r="AB123" s="228">
        <v>27.349302257682467</v>
      </c>
      <c r="AC123" s="228">
        <v>20.949420167105657</v>
      </c>
      <c r="AD123" s="1"/>
    </row>
    <row r="124" spans="1:30">
      <c r="A124" s="72" t="s">
        <v>153</v>
      </c>
      <c r="B124" s="72" t="s">
        <v>154</v>
      </c>
      <c r="C124" s="72" t="s">
        <v>386</v>
      </c>
      <c r="D124" s="72" t="s">
        <v>387</v>
      </c>
      <c r="J124" s="228">
        <v>3.6334868407022185</v>
      </c>
      <c r="K124" s="228">
        <v>3.6799604301738924</v>
      </c>
      <c r="L124" s="228">
        <v>3.4827563604747667</v>
      </c>
      <c r="M124" s="228">
        <v>8.4991032672512574</v>
      </c>
      <c r="N124" s="228">
        <v>4.5766900802874488E-2</v>
      </c>
      <c r="O124" s="228">
        <v>8.8544930639688602</v>
      </c>
      <c r="P124" s="228">
        <v>-1.5818738963453285</v>
      </c>
      <c r="Q124" s="228">
        <v>3.1286140629954673</v>
      </c>
      <c r="R124" s="228">
        <v>3.2992024441840044</v>
      </c>
      <c r="S124" s="228">
        <v>6.0095062306574789</v>
      </c>
      <c r="T124" s="228">
        <v>8.8623568449674792</v>
      </c>
      <c r="U124" s="228">
        <v>3.98075743636916</v>
      </c>
      <c r="V124" s="228">
        <v>4.8814991018263783</v>
      </c>
      <c r="W124" s="228">
        <v>10.38875702127973</v>
      </c>
      <c r="X124" s="228">
        <v>-5.991948296096453</v>
      </c>
      <c r="Y124" s="228">
        <v>7.2658757130305958</v>
      </c>
      <c r="Z124" s="228">
        <v>5.4124080839846158</v>
      </c>
      <c r="AA124" s="228">
        <v>0.9998283142837181</v>
      </c>
      <c r="AB124" s="228">
        <v>0.17605506545241667</v>
      </c>
      <c r="AC124" s="228">
        <v>2.4729749744559513</v>
      </c>
      <c r="AD124" s="1"/>
    </row>
    <row r="125" spans="1:30">
      <c r="A125" s="72" t="s">
        <v>153</v>
      </c>
      <c r="B125" s="72" t="s">
        <v>154</v>
      </c>
      <c r="C125" s="72" t="s">
        <v>388</v>
      </c>
      <c r="D125" s="72" t="s">
        <v>389</v>
      </c>
      <c r="E125" s="73">
        <v>4.8623605584234895</v>
      </c>
      <c r="F125" s="73">
        <v>2.0372937965247928</v>
      </c>
      <c r="G125" s="73">
        <v>1.9713738364821864</v>
      </c>
      <c r="H125" s="73">
        <v>2.6253420956134192</v>
      </c>
      <c r="I125" s="73">
        <v>27.893276052649838</v>
      </c>
      <c r="J125" s="228"/>
      <c r="K125" s="228"/>
      <c r="L125" s="228"/>
      <c r="M125" s="228"/>
      <c r="N125" s="228"/>
      <c r="O125" s="228"/>
      <c r="P125" s="228"/>
      <c r="Q125" s="228">
        <v>1.8780514712893392</v>
      </c>
      <c r="R125" s="228">
        <v>0.32357379924354746</v>
      </c>
      <c r="S125" s="228">
        <v>0.98411473838524444</v>
      </c>
      <c r="T125" s="228">
        <v>1.9118892572451074</v>
      </c>
      <c r="U125" s="228">
        <v>9.1483680320083067</v>
      </c>
      <c r="V125" s="228">
        <v>6.8653287570051873</v>
      </c>
      <c r="W125" s="228">
        <v>7.8382351464891542</v>
      </c>
      <c r="X125" s="228">
        <v>8.2594674529612178</v>
      </c>
      <c r="Y125" s="228">
        <v>1.2154371275874212</v>
      </c>
      <c r="Z125" s="228">
        <v>10.637464928755819</v>
      </c>
      <c r="AA125" s="228">
        <v>5.5417087719737026</v>
      </c>
      <c r="AB125" s="228">
        <v>6.0257145138758545</v>
      </c>
      <c r="AC125" s="228">
        <v>3.0334431876688654</v>
      </c>
      <c r="AD125" s="1"/>
    </row>
    <row r="126" spans="1:30">
      <c r="A126" s="72" t="s">
        <v>153</v>
      </c>
      <c r="B126" s="72" t="s">
        <v>154</v>
      </c>
      <c r="C126" s="72" t="s">
        <v>390</v>
      </c>
      <c r="D126" s="72" t="s">
        <v>391</v>
      </c>
      <c r="E126" s="73">
        <v>3.1510508338370897</v>
      </c>
      <c r="F126" s="73">
        <v>3.3508740951337472</v>
      </c>
      <c r="G126" s="73">
        <v>3.5544126840833172</v>
      </c>
      <c r="H126" s="73">
        <v>2.8545107258565565</v>
      </c>
      <c r="I126" s="73">
        <v>3.5617440042441899</v>
      </c>
      <c r="J126" s="228">
        <v>15.808983899211142</v>
      </c>
      <c r="K126" s="228">
        <v>-1.6521192016032273</v>
      </c>
      <c r="L126" s="228">
        <v>5.5801978329552497</v>
      </c>
      <c r="M126" s="228">
        <v>1.7395750298361321</v>
      </c>
      <c r="N126" s="228">
        <v>-0.64745870714932607</v>
      </c>
      <c r="O126" s="228">
        <v>8.0328475277458864</v>
      </c>
      <c r="P126" s="228">
        <v>4.6015259949108156</v>
      </c>
      <c r="Q126" s="228">
        <v>-3.6736144473606487</v>
      </c>
      <c r="R126" s="228">
        <v>2.5709672535223547</v>
      </c>
      <c r="S126" s="228">
        <v>4.9136593225820917</v>
      </c>
      <c r="T126" s="228">
        <v>3.5933867521080742</v>
      </c>
      <c r="U126" s="228">
        <v>5.1101593358408763</v>
      </c>
      <c r="V126" s="228">
        <v>2.5603468424343561</v>
      </c>
      <c r="W126" s="228">
        <v>8.8377650717524716</v>
      </c>
      <c r="X126" s="228">
        <v>3.5600935661805266</v>
      </c>
      <c r="Y126" s="228">
        <v>2.4384707595573047</v>
      </c>
      <c r="Z126" s="228">
        <v>6.5981688112490389</v>
      </c>
      <c r="AA126" s="228">
        <v>5.0445795031404828</v>
      </c>
      <c r="AB126" s="228">
        <v>0.68527534331738593</v>
      </c>
      <c r="AC126" s="228">
        <v>2.6960328012188342</v>
      </c>
      <c r="AD126" s="1"/>
    </row>
    <row r="127" spans="1:30">
      <c r="A127" s="72" t="s">
        <v>153</v>
      </c>
      <c r="B127" s="72" t="s">
        <v>154</v>
      </c>
      <c r="C127" s="72" t="s">
        <v>392</v>
      </c>
      <c r="D127" s="72" t="s">
        <v>393</v>
      </c>
      <c r="E127" s="73">
        <v>4.9898401853380534</v>
      </c>
      <c r="F127" s="73">
        <v>5.0442969006494423</v>
      </c>
      <c r="G127" s="73">
        <v>3.0140479444732193</v>
      </c>
      <c r="H127" s="73">
        <v>3.0337089077760311</v>
      </c>
      <c r="I127" s="73">
        <v>2.6246402772735848</v>
      </c>
      <c r="J127" s="228">
        <v>5.4626378090493404</v>
      </c>
      <c r="K127" s="228">
        <v>0.3507473712132736</v>
      </c>
      <c r="L127" s="228">
        <v>0.66646716337142209</v>
      </c>
      <c r="M127" s="228">
        <v>0.38035516153553317</v>
      </c>
      <c r="N127" s="228">
        <v>0.58985187478937462</v>
      </c>
      <c r="O127" s="228">
        <v>4.1774331075103959</v>
      </c>
      <c r="P127" s="228">
        <v>3.2818629916521189</v>
      </c>
      <c r="Q127" s="228">
        <v>2.7716874998612013</v>
      </c>
      <c r="R127" s="228">
        <v>3.5342586418299504</v>
      </c>
      <c r="S127" s="228">
        <v>1.2251521432805674</v>
      </c>
      <c r="T127" s="228">
        <v>2.5594122667107939</v>
      </c>
      <c r="U127" s="228">
        <v>3.0434593179629701</v>
      </c>
      <c r="V127" s="228">
        <v>3.0949356049557082</v>
      </c>
      <c r="W127" s="228">
        <v>3.0337982369281491</v>
      </c>
      <c r="X127" s="228">
        <v>2.713295469135474</v>
      </c>
      <c r="Y127" s="228">
        <v>1.3599253504714426</v>
      </c>
      <c r="Z127" s="228">
        <v>7.0705404765504483</v>
      </c>
      <c r="AA127" s="228">
        <v>2.1829703947407069</v>
      </c>
      <c r="AB127" s="228">
        <v>2.093391063206937</v>
      </c>
      <c r="AC127" s="228"/>
      <c r="AD127" s="1"/>
    </row>
    <row r="128" spans="1:30">
      <c r="A128" s="72" t="s">
        <v>153</v>
      </c>
      <c r="B128" s="72" t="s">
        <v>154</v>
      </c>
      <c r="C128" s="72" t="s">
        <v>394</v>
      </c>
      <c r="D128" s="72" t="s">
        <v>395</v>
      </c>
      <c r="E128" s="73">
        <v>2.6424775326020722</v>
      </c>
      <c r="F128" s="73">
        <v>41.413105613477427</v>
      </c>
      <c r="G128" s="73">
        <v>5.7419417068348224</v>
      </c>
      <c r="H128" s="73">
        <v>11.912884768248276</v>
      </c>
      <c r="I128" s="73">
        <v>11.092601379573935</v>
      </c>
      <c r="J128" s="228">
        <v>2.8071809044970593</v>
      </c>
      <c r="K128" s="228">
        <v>2.7959325072981329</v>
      </c>
      <c r="L128" s="228">
        <v>2.4843681010883643</v>
      </c>
      <c r="M128" s="228">
        <v>5.2641765972725665</v>
      </c>
      <c r="N128" s="228">
        <v>1.7744019412752721</v>
      </c>
      <c r="O128" s="228">
        <v>-2.9752169055445137</v>
      </c>
      <c r="P128" s="228">
        <v>-1.4848423861310351</v>
      </c>
      <c r="Q128" s="228">
        <v>5.5606092739727728</v>
      </c>
      <c r="R128" s="228">
        <v>1.5529622576935651</v>
      </c>
      <c r="S128" s="228">
        <v>3.3821036254437615</v>
      </c>
      <c r="T128" s="228">
        <v>2.2510227366361306</v>
      </c>
      <c r="U128" s="228">
        <v>2.3238784076106072</v>
      </c>
      <c r="V128" s="228">
        <v>0.70273402580713196</v>
      </c>
      <c r="W128" s="228">
        <v>3.7747044170927069</v>
      </c>
      <c r="X128" s="228">
        <v>1.9745669037387188</v>
      </c>
      <c r="Y128" s="228">
        <v>3.4231034802628955</v>
      </c>
      <c r="Z128" s="228">
        <v>5.369081506485756</v>
      </c>
      <c r="AA128" s="228">
        <v>3.7773903132992643</v>
      </c>
      <c r="AB128" s="228">
        <v>0.75284213601129579</v>
      </c>
      <c r="AC128" s="228">
        <v>-0.85826442964703631</v>
      </c>
      <c r="AD128" s="1"/>
    </row>
    <row r="129" spans="1:30">
      <c r="A129" s="72" t="s">
        <v>153</v>
      </c>
      <c r="B129" s="72" t="s">
        <v>154</v>
      </c>
      <c r="C129" s="72" t="s">
        <v>396</v>
      </c>
      <c r="D129" s="72" t="s">
        <v>397</v>
      </c>
      <c r="E129" s="73">
        <v>10.120996384474324</v>
      </c>
      <c r="F129" s="73">
        <v>8.5642791052247702</v>
      </c>
      <c r="G129" s="73">
        <v>5.3553991585961285</v>
      </c>
      <c r="H129" s="73">
        <v>9.2202180478626161</v>
      </c>
      <c r="I129" s="73">
        <v>6.5554302632802006</v>
      </c>
      <c r="J129" s="228">
        <v>2.8419200845827675</v>
      </c>
      <c r="K129" s="228">
        <v>1.8570636933092004</v>
      </c>
      <c r="L129" s="228">
        <v>12.077063394936928</v>
      </c>
      <c r="M129" s="228">
        <v>18.451613271945732</v>
      </c>
      <c r="N129" s="228">
        <v>5.4949236001897219</v>
      </c>
      <c r="O129" s="228">
        <v>5.4036716879409994</v>
      </c>
      <c r="P129" s="228">
        <v>5.0380396390523856</v>
      </c>
      <c r="Q129" s="228">
        <v>7.9544579698059579</v>
      </c>
      <c r="R129" s="228">
        <v>7.7924333195209101</v>
      </c>
      <c r="S129" s="228">
        <v>11.752910086706308</v>
      </c>
      <c r="T129" s="228">
        <v>9.5553539968830705</v>
      </c>
      <c r="U129" s="228">
        <v>18.457084273507917</v>
      </c>
      <c r="V129" s="228">
        <v>3.3655139725854895</v>
      </c>
      <c r="W129" s="228">
        <v>9.4396220688116586</v>
      </c>
      <c r="X129" s="228">
        <v>1.1213125794869825</v>
      </c>
      <c r="Y129" s="228">
        <v>18.877565919649129</v>
      </c>
      <c r="Z129" s="228">
        <v>15.284432373805942</v>
      </c>
      <c r="AA129" s="228">
        <v>-5.8309256718009266</v>
      </c>
      <c r="AB129" s="228">
        <v>0.13389933117062469</v>
      </c>
      <c r="AC129" s="228">
        <v>-5.2430677582624696</v>
      </c>
      <c r="AD129" s="1"/>
    </row>
    <row r="130" spans="1:30">
      <c r="A130" s="72" t="s">
        <v>153</v>
      </c>
      <c r="B130" s="72" t="s">
        <v>154</v>
      </c>
      <c r="C130" s="72" t="s">
        <v>61</v>
      </c>
      <c r="D130" s="72" t="s">
        <v>398</v>
      </c>
      <c r="E130" s="73">
        <v>28.130492909867769</v>
      </c>
      <c r="F130" s="73">
        <v>23.250619443514609</v>
      </c>
      <c r="G130" s="73">
        <v>14.411033669206091</v>
      </c>
      <c r="H130" s="73">
        <v>9.493006232378292</v>
      </c>
      <c r="I130" s="73">
        <v>8.4715518497429514</v>
      </c>
      <c r="J130" s="228">
        <v>5.4032016017253426</v>
      </c>
      <c r="K130" s="228">
        <v>7.0020426762239936</v>
      </c>
      <c r="L130" s="228">
        <v>5.1207693629095701</v>
      </c>
      <c r="M130" s="228">
        <v>6.964902541284502</v>
      </c>
      <c r="N130" s="228">
        <v>5.2830735398392363</v>
      </c>
      <c r="O130" s="228">
        <v>2.0859812642278541</v>
      </c>
      <c r="P130" s="228">
        <v>7.0998250413459232</v>
      </c>
      <c r="Q130" s="228">
        <v>5.8538308627857276</v>
      </c>
      <c r="R130" s="228">
        <v>5.7147901294049746</v>
      </c>
      <c r="S130" s="228">
        <v>6.0905839067649623</v>
      </c>
      <c r="T130" s="228">
        <v>4.2589558409853652</v>
      </c>
      <c r="U130" s="228">
        <v>10.78491138135908</v>
      </c>
      <c r="V130" s="228">
        <v>7.9556364303084592</v>
      </c>
      <c r="W130" s="228">
        <v>6.5532654459402835</v>
      </c>
      <c r="X130" s="228">
        <v>-0.11527061468585487</v>
      </c>
      <c r="Y130" s="228">
        <v>1.7823620760841123</v>
      </c>
      <c r="Z130" s="228">
        <v>3.9300214737615846</v>
      </c>
      <c r="AA130" s="228">
        <v>3.1782607350665302</v>
      </c>
      <c r="AB130" s="228">
        <v>3.2052163653516743</v>
      </c>
      <c r="AC130" s="228">
        <v>1.9098965594564419</v>
      </c>
      <c r="AD130" s="1"/>
    </row>
    <row r="131" spans="1:30">
      <c r="A131" s="72" t="s">
        <v>153</v>
      </c>
      <c r="B131" s="72" t="s">
        <v>154</v>
      </c>
      <c r="C131" s="72" t="s">
        <v>399</v>
      </c>
      <c r="D131" s="72" t="s">
        <v>400</v>
      </c>
      <c r="E131" s="73">
        <v>4.9496500022292906</v>
      </c>
      <c r="F131" s="73">
        <v>5.1013712207022905</v>
      </c>
      <c r="G131" s="73">
        <v>3.030566511086505</v>
      </c>
      <c r="H131" s="73">
        <v>3.0122213065656211</v>
      </c>
      <c r="I131" s="73">
        <v>2.6150313118472184</v>
      </c>
      <c r="J131" s="228">
        <v>31.58003385405442</v>
      </c>
      <c r="K131" s="228">
        <v>29.249246752600243</v>
      </c>
      <c r="L131" s="228">
        <v>17.798804788351703</v>
      </c>
      <c r="M131" s="228">
        <v>15.114134454019833</v>
      </c>
      <c r="N131" s="228">
        <v>17.652100137150001</v>
      </c>
      <c r="O131" s="228">
        <v>10.817539254619149</v>
      </c>
      <c r="P131" s="228">
        <v>5.373213810316372</v>
      </c>
      <c r="Q131" s="228">
        <v>5.6225149633676352</v>
      </c>
      <c r="R131" s="228">
        <v>5.9657474917274271</v>
      </c>
      <c r="S131" s="228">
        <v>8.3107066626797632</v>
      </c>
      <c r="T131" s="228">
        <v>5.4090469660983587</v>
      </c>
      <c r="U131" s="228">
        <v>6.1829093129630337</v>
      </c>
      <c r="V131" s="228">
        <v>4.9668268737082428</v>
      </c>
      <c r="W131" s="228">
        <v>6.0577885774243896</v>
      </c>
      <c r="X131" s="228">
        <v>3.4011861456598496</v>
      </c>
      <c r="Y131" s="228">
        <v>4.4617357546836303</v>
      </c>
      <c r="Z131" s="228">
        <v>5.3708620596511167</v>
      </c>
      <c r="AA131" s="228">
        <v>3.2101934867859967</v>
      </c>
      <c r="AB131" s="228">
        <v>1.6450420131286023</v>
      </c>
      <c r="AC131" s="228">
        <v>4.7090049701911738</v>
      </c>
      <c r="AD131" s="1"/>
    </row>
    <row r="132" spans="1:30">
      <c r="A132" s="72" t="s">
        <v>153</v>
      </c>
      <c r="B132" s="72" t="s">
        <v>154</v>
      </c>
      <c r="C132" s="72" t="s">
        <v>401</v>
      </c>
      <c r="D132" s="72" t="s">
        <v>402</v>
      </c>
      <c r="E132" s="73">
        <v>13.515192149659327</v>
      </c>
      <c r="F132" s="73">
        <v>139.82680615512345</v>
      </c>
      <c r="G132" s="73">
        <v>945.03052316874664</v>
      </c>
      <c r="H132" s="73">
        <v>860.45723881997685</v>
      </c>
      <c r="I132" s="73">
        <v>276.44112184995242</v>
      </c>
      <c r="J132" s="228">
        <v>2.4249909231983651</v>
      </c>
      <c r="K132" s="228">
        <v>1.6975338279930696</v>
      </c>
      <c r="L132" s="228">
        <v>0.64659287432982637</v>
      </c>
      <c r="M132" s="228">
        <v>3.1126819660751437</v>
      </c>
      <c r="N132" s="228">
        <v>-0.90937907045520205</v>
      </c>
      <c r="O132" s="228">
        <v>1.0820449602982478</v>
      </c>
      <c r="P132" s="228">
        <v>1.1591536271179166</v>
      </c>
      <c r="Q132" s="228">
        <v>2.1296679344274594E-2</v>
      </c>
      <c r="R132" s="228">
        <v>-0.39139396662513093</v>
      </c>
      <c r="S132" s="228">
        <v>1.049712030237842</v>
      </c>
      <c r="T132" s="228">
        <v>2.0864659196401618</v>
      </c>
      <c r="U132" s="228">
        <v>1.4247440042775423</v>
      </c>
      <c r="V132" s="228">
        <v>3.2732214574454019</v>
      </c>
      <c r="W132" s="228">
        <v>4.812164253024136</v>
      </c>
      <c r="X132" s="228">
        <v>5.1761019232498171</v>
      </c>
      <c r="Y132" s="228">
        <v>3.3682033454371663</v>
      </c>
      <c r="Z132" s="228">
        <v>3.3780735396655501</v>
      </c>
      <c r="AA132" s="228">
        <v>4.4216131681632049</v>
      </c>
      <c r="AB132" s="228">
        <v>0.47580911768206136</v>
      </c>
      <c r="AC132" s="228">
        <v>4.2921192907303691</v>
      </c>
      <c r="AD132" s="1"/>
    </row>
    <row r="133" spans="1:30">
      <c r="A133" s="72" t="s">
        <v>153</v>
      </c>
      <c r="B133" s="72" t="s">
        <v>154</v>
      </c>
      <c r="C133" s="72" t="s">
        <v>403</v>
      </c>
      <c r="D133" s="72" t="s">
        <v>404</v>
      </c>
      <c r="E133" s="73">
        <v>2.6405612249304653</v>
      </c>
      <c r="F133" s="73">
        <v>2.5398161618988411</v>
      </c>
      <c r="G133" s="73">
        <v>2.135883892414455</v>
      </c>
      <c r="H133" s="73">
        <v>1.5500293436970765</v>
      </c>
      <c r="I133" s="73">
        <v>1.345661856975795</v>
      </c>
      <c r="J133" s="228">
        <v>38.737197006505539</v>
      </c>
      <c r="K133" s="228">
        <v>26.939777033273288</v>
      </c>
      <c r="L133" s="228">
        <v>12.553935756292688</v>
      </c>
      <c r="M133" s="228">
        <v>5.5985617598676214</v>
      </c>
      <c r="N133" s="228">
        <v>44.878575916177994</v>
      </c>
      <c r="O133" s="228">
        <v>27.33724081731792</v>
      </c>
      <c r="P133" s="228">
        <v>12.088784060289285</v>
      </c>
      <c r="Q133" s="228">
        <v>9.8286410434697444</v>
      </c>
      <c r="R133" s="228">
        <v>14.865630923432647</v>
      </c>
      <c r="S133" s="228">
        <v>7.9765389118146715</v>
      </c>
      <c r="T133" s="228">
        <v>9.3575822568604536</v>
      </c>
      <c r="U133" s="228">
        <v>13.421065357936456</v>
      </c>
      <c r="V133" s="228">
        <v>15.830427016355813</v>
      </c>
      <c r="W133" s="228">
        <v>9.2799723675432801</v>
      </c>
      <c r="X133" s="228">
        <v>2.1588056557028494</v>
      </c>
      <c r="Y133" s="228">
        <v>11.077099661245413</v>
      </c>
      <c r="Z133" s="228">
        <v>7.6503442572143143</v>
      </c>
      <c r="AA133" s="228">
        <v>7.89447554540574</v>
      </c>
      <c r="AB133" s="228">
        <v>4.1356447692610772</v>
      </c>
      <c r="AC133" s="228">
        <v>6.3004984331344218</v>
      </c>
      <c r="AD133" s="1"/>
    </row>
    <row r="134" spans="1:30">
      <c r="A134" s="72" t="s">
        <v>153</v>
      </c>
      <c r="B134" s="72" t="s">
        <v>154</v>
      </c>
      <c r="C134" s="72" t="s">
        <v>405</v>
      </c>
      <c r="D134" s="72" t="s">
        <v>406</v>
      </c>
      <c r="E134" s="73">
        <v>23.242925637554166</v>
      </c>
      <c r="F134" s="73">
        <v>93.319950606692458</v>
      </c>
      <c r="G134" s="73">
        <v>173.69068264474959</v>
      </c>
      <c r="H134" s="73">
        <v>318.89722567652063</v>
      </c>
      <c r="I134" s="73">
        <v>64.319388333022687</v>
      </c>
      <c r="J134" s="228">
        <v>1.3079134311847724</v>
      </c>
      <c r="K134" s="228">
        <v>1.6045794849026009</v>
      </c>
      <c r="L134" s="228">
        <v>1.0140521482435645</v>
      </c>
      <c r="M134" s="228">
        <v>0.90091815393779484</v>
      </c>
      <c r="N134" s="228">
        <v>4.6249311980233188E-2</v>
      </c>
      <c r="O134" s="228">
        <v>1.400615494692417</v>
      </c>
      <c r="P134" s="228">
        <v>1.6489015866365975</v>
      </c>
      <c r="Q134" s="228">
        <v>2.3801650789669964</v>
      </c>
      <c r="R134" s="228">
        <v>1.8786788671621792</v>
      </c>
      <c r="S134" s="228">
        <v>1.5897862412679729</v>
      </c>
      <c r="T134" s="228">
        <v>2.0342492915465868</v>
      </c>
      <c r="U134" s="228">
        <v>2.8207097899335167</v>
      </c>
      <c r="V134" s="228">
        <v>2.4778885655019707</v>
      </c>
      <c r="W134" s="228">
        <v>-1.6248480613788558</v>
      </c>
      <c r="X134" s="228"/>
      <c r="Y134" s="228"/>
      <c r="Z134" s="228"/>
      <c r="AA134" s="228"/>
      <c r="AB134" s="228"/>
      <c r="AC134" s="228"/>
      <c r="AD134" s="1"/>
    </row>
    <row r="135" spans="1:30">
      <c r="A135" s="72" t="s">
        <v>153</v>
      </c>
      <c r="B135" s="72" t="s">
        <v>154</v>
      </c>
      <c r="C135" s="72" t="s">
        <v>407</v>
      </c>
      <c r="D135" s="72" t="s">
        <v>408</v>
      </c>
      <c r="J135" s="228">
        <v>60.272425428249477</v>
      </c>
      <c r="K135" s="228">
        <v>10.807572705071095</v>
      </c>
      <c r="L135" s="228">
        <v>21.672134232079543</v>
      </c>
      <c r="M135" s="228">
        <v>-1.9317969896160889</v>
      </c>
      <c r="N135" s="228">
        <v>10.881756982440962</v>
      </c>
      <c r="O135" s="228">
        <v>11.999691387259688</v>
      </c>
      <c r="P135" s="228">
        <v>10.448544658424041</v>
      </c>
      <c r="Q135" s="228">
        <v>6.3696873517019981</v>
      </c>
      <c r="R135" s="228">
        <v>10.236574531841882</v>
      </c>
      <c r="S135" s="228">
        <v>16.691473014398397</v>
      </c>
      <c r="T135" s="228">
        <v>20.098438773569981</v>
      </c>
      <c r="U135" s="228">
        <v>21.986771577025451</v>
      </c>
      <c r="V135" s="228">
        <v>11.628567650464603</v>
      </c>
      <c r="W135" s="228">
        <v>21.448753754470644</v>
      </c>
      <c r="X135" s="228">
        <v>1.8267036884657557</v>
      </c>
      <c r="Y135" s="228">
        <v>39.178188524670304</v>
      </c>
      <c r="Z135" s="228">
        <v>15.119264822134355</v>
      </c>
      <c r="AA135" s="228">
        <v>12.78437939917967</v>
      </c>
      <c r="AB135" s="228">
        <v>2.6099936959108874</v>
      </c>
      <c r="AC135" s="228">
        <v>5.969185315790142</v>
      </c>
      <c r="AD135" s="1"/>
    </row>
    <row r="136" spans="1:30">
      <c r="A136" s="72" t="s">
        <v>153</v>
      </c>
      <c r="B136" s="72" t="s">
        <v>154</v>
      </c>
      <c r="C136" s="72" t="s">
        <v>125</v>
      </c>
      <c r="D136" s="72" t="s">
        <v>409</v>
      </c>
      <c r="E136" s="73">
        <v>5.4859922993071137</v>
      </c>
      <c r="F136" s="73">
        <v>6.5302400972531132</v>
      </c>
      <c r="G136" s="73">
        <v>4.437185277588469</v>
      </c>
      <c r="H136" s="73">
        <v>3.6474986908895772</v>
      </c>
      <c r="I136" s="73">
        <v>1.5579634696781426</v>
      </c>
      <c r="J136" s="228"/>
      <c r="K136" s="228"/>
      <c r="L136" s="228"/>
      <c r="M136" s="228"/>
      <c r="N136" s="228"/>
      <c r="O136" s="228"/>
      <c r="P136" s="228">
        <v>20.203630574732244</v>
      </c>
      <c r="Q136" s="228">
        <v>3.060764116455104</v>
      </c>
      <c r="R136" s="228">
        <v>8.3205878680618639</v>
      </c>
      <c r="S136" s="228">
        <v>5.9151866036078076</v>
      </c>
      <c r="T136" s="228">
        <v>4.3211147374624375</v>
      </c>
      <c r="U136" s="228">
        <v>9.0601295884436013</v>
      </c>
      <c r="V136" s="228">
        <v>12.717675534223034</v>
      </c>
      <c r="W136" s="228">
        <v>7.6620427944267533</v>
      </c>
      <c r="X136" s="228">
        <v>2.4010770907064227</v>
      </c>
      <c r="Y136" s="228">
        <v>2.3140295203867964</v>
      </c>
      <c r="Z136" s="228">
        <v>1.2027005083766369</v>
      </c>
      <c r="AA136" s="228">
        <v>0.17702623034479359</v>
      </c>
      <c r="AB136" s="228">
        <v>2.0669683688131215</v>
      </c>
      <c r="AC136" s="228">
        <v>1.0362168923990964</v>
      </c>
      <c r="AD136" s="1"/>
    </row>
    <row r="137" spans="1:30">
      <c r="A137" s="72" t="s">
        <v>153</v>
      </c>
      <c r="B137" s="72" t="s">
        <v>154</v>
      </c>
      <c r="C137" s="72" t="s">
        <v>410</v>
      </c>
      <c r="D137" s="72" t="s">
        <v>411</v>
      </c>
      <c r="E137" s="73">
        <v>34.055037846795557</v>
      </c>
      <c r="F137" s="73">
        <v>61.059777816283002</v>
      </c>
      <c r="G137" s="73">
        <v>35.038995500044336</v>
      </c>
      <c r="H137" s="73">
        <v>45.915474110855513</v>
      </c>
      <c r="I137" s="73">
        <v>55.716977698777299</v>
      </c>
      <c r="J137" s="228">
        <v>8.0709603848665381</v>
      </c>
      <c r="K137" s="228">
        <v>0.11250247381244094</v>
      </c>
      <c r="L137" s="228">
        <v>0.44360840206489627</v>
      </c>
      <c r="M137" s="228">
        <v>0.27323173995090144</v>
      </c>
      <c r="N137" s="228">
        <v>0.81491641219403732</v>
      </c>
      <c r="O137" s="228">
        <v>-0.60442451850808254</v>
      </c>
      <c r="P137" s="228">
        <v>0.78306365421678947</v>
      </c>
      <c r="Q137" s="228">
        <v>1.1087161930984308</v>
      </c>
      <c r="R137" s="228">
        <v>0.73012108899868622</v>
      </c>
      <c r="S137" s="228">
        <v>1.0177665409928096</v>
      </c>
      <c r="T137" s="228">
        <v>1.4656213668637861</v>
      </c>
      <c r="U137" s="228">
        <v>1.533149742608316</v>
      </c>
      <c r="V137" s="228">
        <v>9.2019455344074004</v>
      </c>
      <c r="W137" s="228">
        <v>4.5304970949940753</v>
      </c>
      <c r="X137" s="228">
        <v>0.14695353311695669</v>
      </c>
      <c r="Y137" s="228">
        <v>0.97563228221216036</v>
      </c>
      <c r="Z137" s="228">
        <v>-0.69105083410777013</v>
      </c>
      <c r="AA137" s="228">
        <v>0.36935750251714694</v>
      </c>
      <c r="AB137" s="228">
        <v>1.5113282051916457</v>
      </c>
      <c r="AC137" s="228">
        <v>0.17507958891431485</v>
      </c>
      <c r="AD137" s="1"/>
    </row>
    <row r="138" spans="1:30">
      <c r="A138" s="72" t="s">
        <v>153</v>
      </c>
      <c r="B138" s="72" t="s">
        <v>154</v>
      </c>
      <c r="C138" s="72" t="s">
        <v>412</v>
      </c>
      <c r="D138" s="72" t="s">
        <v>413</v>
      </c>
      <c r="E138" s="73">
        <v>18.539595416744831</v>
      </c>
      <c r="F138" s="73">
        <v>23.74884473639105</v>
      </c>
      <c r="G138" s="73">
        <v>21.745465393504929</v>
      </c>
      <c r="H138" s="73">
        <v>36.249428436516297</v>
      </c>
      <c r="I138" s="73">
        <v>22.08015049580834</v>
      </c>
      <c r="J138" s="228">
        <v>49.802016066670518</v>
      </c>
      <c r="K138" s="228">
        <v>35.185422322529092</v>
      </c>
      <c r="L138" s="228">
        <v>10.622733652299871</v>
      </c>
      <c r="M138" s="228">
        <v>6.0139411651650931</v>
      </c>
      <c r="N138" s="228">
        <v>8.5673643045344221</v>
      </c>
      <c r="O138" s="228">
        <v>10.902524320365714</v>
      </c>
      <c r="P138" s="228">
        <v>14.620325333032454</v>
      </c>
      <c r="Q138" s="228">
        <v>10.956751055159472</v>
      </c>
      <c r="R138" s="228">
        <v>4.916111477387858</v>
      </c>
      <c r="S138" s="228">
        <v>7.4937281886127352</v>
      </c>
      <c r="T138" s="228">
        <v>6.1976701734253368</v>
      </c>
      <c r="U138" s="228">
        <v>7.9048699016681638</v>
      </c>
      <c r="V138" s="228">
        <v>6.7135185818690104</v>
      </c>
      <c r="W138" s="228">
        <v>7.9823229879278728</v>
      </c>
      <c r="X138" s="228">
        <v>1.0766099831407416</v>
      </c>
      <c r="Y138" s="228">
        <v>7.6435173743389271</v>
      </c>
      <c r="Z138" s="228">
        <v>3.3321256384550395</v>
      </c>
      <c r="AA138" s="228">
        <v>5.854608734530558</v>
      </c>
      <c r="AB138" s="228">
        <v>3.9175142806245873</v>
      </c>
      <c r="AC138" s="228">
        <v>3.5740217638787044</v>
      </c>
      <c r="AD138" s="1"/>
    </row>
    <row r="139" spans="1:30">
      <c r="A139" s="72" t="s">
        <v>153</v>
      </c>
      <c r="B139" s="72" t="s">
        <v>154</v>
      </c>
      <c r="C139" s="72" t="s">
        <v>414</v>
      </c>
      <c r="D139" s="72" t="s">
        <v>415</v>
      </c>
      <c r="E139" s="73">
        <v>4.2706502636203965</v>
      </c>
      <c r="F139" s="73">
        <v>4.6214654910307331</v>
      </c>
      <c r="G139" s="73">
        <v>9.7079314733182116</v>
      </c>
      <c r="H139" s="73">
        <v>17.294840010025752</v>
      </c>
      <c r="I139" s="73">
        <v>15.67179703797008</v>
      </c>
      <c r="J139" s="228">
        <v>19.600843627896225</v>
      </c>
      <c r="K139" s="228">
        <v>23.037493088230846</v>
      </c>
      <c r="L139" s="228">
        <v>33.794224458151035</v>
      </c>
      <c r="M139" s="228">
        <v>35.825239760757228</v>
      </c>
      <c r="N139" s="228">
        <v>22.640490045861483</v>
      </c>
      <c r="O139" s="228">
        <v>2.4617940569484631</v>
      </c>
      <c r="P139" s="228">
        <v>24.844391322444963</v>
      </c>
      <c r="Q139" s="228">
        <v>41.508936942741059</v>
      </c>
      <c r="R139" s="228">
        <v>20.496531801676383</v>
      </c>
      <c r="S139" s="228">
        <v>3.5307169093471629</v>
      </c>
      <c r="T139" s="228"/>
      <c r="U139" s="228"/>
      <c r="V139" s="228"/>
      <c r="W139" s="228"/>
      <c r="X139" s="228"/>
      <c r="Y139" s="228"/>
      <c r="Z139" s="228"/>
      <c r="AA139" s="228"/>
      <c r="AB139" s="228">
        <v>5.7142067298168371</v>
      </c>
      <c r="AC139" s="228">
        <v>6.5862972659858485</v>
      </c>
      <c r="AD139" s="1"/>
    </row>
    <row r="140" spans="1:30">
      <c r="A140" s="72" t="s">
        <v>153</v>
      </c>
      <c r="B140" s="72" t="s">
        <v>154</v>
      </c>
      <c r="C140" s="72" t="s">
        <v>416</v>
      </c>
      <c r="D140" s="72" t="s">
        <v>417</v>
      </c>
      <c r="E140" s="73">
        <v>10.715885154807253</v>
      </c>
      <c r="F140" s="73">
        <v>12.544638205639288</v>
      </c>
      <c r="G140" s="73">
        <v>18.489094636997663</v>
      </c>
      <c r="H140" s="73">
        <v>10.774909298684349</v>
      </c>
      <c r="I140" s="73">
        <v>4.8159861866360814</v>
      </c>
      <c r="J140" s="228">
        <v>6.5835459291948979</v>
      </c>
      <c r="K140" s="228">
        <v>14.950338767627343</v>
      </c>
      <c r="L140" s="228">
        <v>6.9407054775013393</v>
      </c>
      <c r="M140" s="228">
        <v>8.3314881294380285</v>
      </c>
      <c r="N140" s="228">
        <v>6.6994561823561867</v>
      </c>
      <c r="O140" s="228">
        <v>12.335577191941923</v>
      </c>
      <c r="P140" s="228">
        <v>11.259374338503079</v>
      </c>
      <c r="Q140" s="228">
        <v>10.72829928994237</v>
      </c>
      <c r="R140" s="228">
        <v>1.0067120747103075</v>
      </c>
      <c r="S140" s="228">
        <v>1.9039915728592973</v>
      </c>
      <c r="T140" s="228">
        <v>5.528680435692678</v>
      </c>
      <c r="U140" s="228">
        <v>9.2729063659773487</v>
      </c>
      <c r="V140" s="228">
        <v>6.9090236362039548</v>
      </c>
      <c r="W140" s="228">
        <v>10.90850533235141</v>
      </c>
      <c r="X140" s="228">
        <v>6.9628912143500514</v>
      </c>
      <c r="Y140" s="228">
        <v>3.5641408022071062</v>
      </c>
      <c r="Z140" s="228">
        <v>3.8050644195188283</v>
      </c>
      <c r="AA140" s="228">
        <v>12.880981431595572</v>
      </c>
      <c r="AB140" s="228">
        <v>9.0443931591167797</v>
      </c>
      <c r="AC140" s="228">
        <v>7.6615503932675892</v>
      </c>
      <c r="AD140" s="1"/>
    </row>
    <row r="141" spans="1:30">
      <c r="A141" s="72" t="s">
        <v>153</v>
      </c>
      <c r="B141" s="72" t="s">
        <v>154</v>
      </c>
      <c r="C141" s="72" t="s">
        <v>418</v>
      </c>
      <c r="D141" s="72" t="s">
        <v>419</v>
      </c>
      <c r="E141" s="73">
        <v>1.5598447558401745</v>
      </c>
      <c r="F141" s="73">
        <v>3.1171465150124931</v>
      </c>
      <c r="G141" s="73">
        <v>2.4957345611080086</v>
      </c>
      <c r="H141" s="73">
        <v>1.5974443179506324</v>
      </c>
      <c r="I141" s="73">
        <v>2.0627416261403511</v>
      </c>
      <c r="J141" s="228">
        <v>6.3008615602137183</v>
      </c>
      <c r="K141" s="228">
        <v>7.8230355618385374</v>
      </c>
      <c r="L141" s="228">
        <v>7.2790929871029704</v>
      </c>
      <c r="M141" s="228">
        <v>4.1078506699276289</v>
      </c>
      <c r="N141" s="228">
        <v>8.8870474355825735</v>
      </c>
      <c r="O141" s="228">
        <v>4.4724337131364962</v>
      </c>
      <c r="P141" s="228">
        <v>11.01739973349207</v>
      </c>
      <c r="Q141" s="228">
        <v>3.9346224974574397</v>
      </c>
      <c r="R141" s="228">
        <v>3.0703049605834849</v>
      </c>
      <c r="S141" s="228">
        <v>4.1664271568959919</v>
      </c>
      <c r="T141" s="228">
        <v>6.1193904099704639</v>
      </c>
      <c r="U141" s="228">
        <v>7.3600392712263272</v>
      </c>
      <c r="V141" s="228">
        <v>7.6032889448882486</v>
      </c>
      <c r="W141" s="228">
        <v>5.619854525232725</v>
      </c>
      <c r="X141" s="228">
        <v>15.908330214964451</v>
      </c>
      <c r="Y141" s="228">
        <v>15.146932445405369</v>
      </c>
      <c r="Z141" s="228">
        <v>10.811166221112131</v>
      </c>
      <c r="AA141" s="228">
        <v>6.6349641363820524</v>
      </c>
      <c r="AB141" s="228">
        <v>6.5772402556992375</v>
      </c>
      <c r="AC141" s="228">
        <v>8.7006172810581148</v>
      </c>
      <c r="AD141" s="1"/>
    </row>
    <row r="142" spans="1:30">
      <c r="A142" s="72" t="s">
        <v>153</v>
      </c>
      <c r="B142" s="72" t="s">
        <v>154</v>
      </c>
      <c r="C142" s="72" t="s">
        <v>420</v>
      </c>
      <c r="D142" s="72" t="s">
        <v>421</v>
      </c>
      <c r="E142" s="73">
        <v>-4.6356039337372152</v>
      </c>
      <c r="F142" s="73">
        <v>3.6304090611509565</v>
      </c>
      <c r="G142" s="73">
        <v>2.8417159509142493</v>
      </c>
      <c r="H142" s="73">
        <v>2.7152829025746712</v>
      </c>
      <c r="I142" s="73">
        <v>2.8916937135101222</v>
      </c>
      <c r="J142" s="228">
        <v>2.0646235442551557</v>
      </c>
      <c r="K142" s="228">
        <v>1.1927762605866974</v>
      </c>
      <c r="L142" s="228">
        <v>2.6252372640883266</v>
      </c>
      <c r="M142" s="228">
        <v>2.0546454998428629</v>
      </c>
      <c r="N142" s="228">
        <v>1.4318478478745504</v>
      </c>
      <c r="O142" s="228">
        <v>3.6166060150806629</v>
      </c>
      <c r="P142" s="228">
        <v>4.1778577974657338</v>
      </c>
      <c r="Q142" s="228">
        <v>3.6276954727565141</v>
      </c>
      <c r="R142" s="228">
        <v>2.1709803283769418</v>
      </c>
      <c r="S142" s="228">
        <v>1.3500077389417982</v>
      </c>
      <c r="T142" s="228">
        <v>1.9338337725016714</v>
      </c>
      <c r="U142" s="228">
        <v>2.5504287416942191</v>
      </c>
      <c r="V142" s="228">
        <v>2.1054419082791327</v>
      </c>
      <c r="W142" s="228">
        <v>2.4792368065684087</v>
      </c>
      <c r="X142" s="228">
        <v>0.39962152303721155</v>
      </c>
      <c r="Y142" s="228">
        <v>0.84796918418238931</v>
      </c>
      <c r="Z142" s="228">
        <v>0.14189633312462036</v>
      </c>
      <c r="AA142" s="228">
        <v>1.4196716741471391</v>
      </c>
      <c r="AB142" s="228">
        <v>1.3846484511595776</v>
      </c>
      <c r="AC142" s="228">
        <v>0.81102704445636675</v>
      </c>
      <c r="AD142" s="1"/>
    </row>
    <row r="143" spans="1:30">
      <c r="A143" s="72" t="s">
        <v>153</v>
      </c>
      <c r="B143" s="72" t="s">
        <v>154</v>
      </c>
      <c r="C143" s="72" t="s">
        <v>422</v>
      </c>
      <c r="D143" s="72" t="s">
        <v>423</v>
      </c>
      <c r="E143" s="73">
        <v>2.4644877103123548</v>
      </c>
      <c r="F143" s="73">
        <v>1.1140702021036191</v>
      </c>
      <c r="G143" s="73">
        <v>1.9638738597263341</v>
      </c>
      <c r="H143" s="73">
        <v>1.650329440206491</v>
      </c>
      <c r="I143" s="73">
        <v>1.874409897789576</v>
      </c>
      <c r="J143" s="228">
        <v>1.3315309915207223</v>
      </c>
      <c r="K143" s="228">
        <v>1.4222780826239614</v>
      </c>
      <c r="L143" s="228">
        <v>2.0584562805159692</v>
      </c>
      <c r="M143" s="228">
        <v>0.20683929748179253</v>
      </c>
      <c r="N143" s="228">
        <v>9.8993835816528986E-2</v>
      </c>
      <c r="O143" s="228">
        <v>-0.6162601935602936</v>
      </c>
      <c r="P143" s="228"/>
      <c r="Q143" s="228"/>
      <c r="R143" s="228"/>
      <c r="S143" s="228"/>
      <c r="T143" s="228"/>
      <c r="U143" s="228"/>
      <c r="V143" s="228"/>
      <c r="W143" s="228"/>
      <c r="X143" s="228"/>
      <c r="Y143" s="228"/>
      <c r="Z143" s="228"/>
      <c r="AA143" s="228"/>
      <c r="AB143" s="228"/>
      <c r="AC143" s="228"/>
      <c r="AD143" s="1"/>
    </row>
    <row r="144" spans="1:30">
      <c r="A144" s="72" t="s">
        <v>153</v>
      </c>
      <c r="B144" s="72" t="s">
        <v>154</v>
      </c>
      <c r="C144" s="72" t="s">
        <v>49</v>
      </c>
      <c r="D144" s="72" t="s">
        <v>424</v>
      </c>
      <c r="E144" s="73">
        <v>5018.1084229333937</v>
      </c>
      <c r="F144" s="73">
        <v>4523.6980519664849</v>
      </c>
      <c r="G144" s="73">
        <v>23.666395331974059</v>
      </c>
      <c r="H144" s="73">
        <v>20.389452752942105</v>
      </c>
      <c r="I144" s="73">
        <v>133.70505566286042</v>
      </c>
      <c r="J144" s="228">
        <v>1.5558946767923629</v>
      </c>
      <c r="K144" s="228">
        <v>1.3842636375549091</v>
      </c>
      <c r="L144" s="228">
        <v>1.6638123318382725</v>
      </c>
      <c r="M144" s="228">
        <v>1.3084237375605454</v>
      </c>
      <c r="N144" s="228">
        <v>0.45324657857854334</v>
      </c>
      <c r="O144" s="228">
        <v>2.9909344601482246</v>
      </c>
      <c r="P144" s="228">
        <v>3.8435900909627776</v>
      </c>
      <c r="Q144" s="228">
        <v>0.26031316734515997</v>
      </c>
      <c r="R144" s="228">
        <v>2.1622775418516937</v>
      </c>
      <c r="S144" s="228">
        <v>3.0646914952973106</v>
      </c>
      <c r="T144" s="228">
        <v>2.0824924805347393</v>
      </c>
      <c r="U144" s="228">
        <v>2.3280441611726275</v>
      </c>
      <c r="V144" s="228">
        <v>5.1876026148449057</v>
      </c>
      <c r="W144" s="228">
        <v>2.5114095141405954</v>
      </c>
      <c r="X144" s="228">
        <v>3.0031633099530239</v>
      </c>
      <c r="Y144" s="228">
        <v>3.0644258883428108</v>
      </c>
      <c r="Z144" s="228">
        <v>2.036189370834407</v>
      </c>
      <c r="AA144" s="228">
        <v>2.8286269434289579E-2</v>
      </c>
      <c r="AB144" s="228">
        <v>4.0461732967435751</v>
      </c>
      <c r="AC144" s="228">
        <v>2.1190553775669514</v>
      </c>
      <c r="AD144" s="1"/>
    </row>
    <row r="145" spans="1:30">
      <c r="A145" s="72" t="s">
        <v>153</v>
      </c>
      <c r="B145" s="72" t="s">
        <v>154</v>
      </c>
      <c r="C145" s="72" t="s">
        <v>425</v>
      </c>
      <c r="D145" s="72" t="s">
        <v>426</v>
      </c>
      <c r="E145" s="73">
        <v>-1.5982466443237229</v>
      </c>
      <c r="F145" s="73">
        <v>-5.1381941194350702</v>
      </c>
      <c r="G145" s="73">
        <v>1.100128166314235</v>
      </c>
      <c r="H145" s="73">
        <v>-0.14222907455086897</v>
      </c>
      <c r="I145" s="73">
        <v>32.710335317794943</v>
      </c>
      <c r="J145" s="228">
        <v>13.392683926417533</v>
      </c>
      <c r="K145" s="228">
        <v>9.6068129454111073</v>
      </c>
      <c r="L145" s="228">
        <v>9.7779931424846183</v>
      </c>
      <c r="M145" s="228">
        <v>14.028487773328749</v>
      </c>
      <c r="N145" s="228">
        <v>9.2262326057084323</v>
      </c>
      <c r="O145" s="228">
        <v>8.5662284616883966</v>
      </c>
      <c r="P145" s="228">
        <v>7.2415092998230364</v>
      </c>
      <c r="Q145" s="228">
        <v>3.2483786777383017</v>
      </c>
      <c r="R145" s="228">
        <v>5.3310771558165158</v>
      </c>
      <c r="S145" s="228">
        <v>9.0509024560198554</v>
      </c>
      <c r="T145" s="228">
        <v>9.8670941832301793</v>
      </c>
      <c r="U145" s="228">
        <v>8.229617337695899</v>
      </c>
      <c r="V145" s="228">
        <v>9.599119421926062</v>
      </c>
      <c r="W145" s="228">
        <v>16.238490647057773</v>
      </c>
      <c r="X145" s="228">
        <v>6.5670146964395144</v>
      </c>
      <c r="Y145" s="228">
        <v>6.1303086230267922</v>
      </c>
      <c r="Z145" s="228">
        <v>10.31011422366781</v>
      </c>
      <c r="AA145" s="228">
        <v>7.0947008328633387</v>
      </c>
      <c r="AB145" s="228">
        <v>4.2127434576580498</v>
      </c>
      <c r="AC145" s="228">
        <v>9.1090909816039698</v>
      </c>
      <c r="AD145" s="1"/>
    </row>
    <row r="146" spans="1:30">
      <c r="A146" s="72" t="s">
        <v>153</v>
      </c>
      <c r="B146" s="72" t="s">
        <v>154</v>
      </c>
      <c r="C146" s="72" t="s">
        <v>427</v>
      </c>
      <c r="D146" s="72" t="s">
        <v>428</v>
      </c>
      <c r="E146" s="73">
        <v>7.1605810840137138</v>
      </c>
      <c r="F146" s="73">
        <v>20.17473986238825</v>
      </c>
      <c r="G146" s="73">
        <v>83.622894933247807</v>
      </c>
      <c r="H146" s="73">
        <v>52.636319518551204</v>
      </c>
      <c r="I146" s="73">
        <v>27.769220274598538</v>
      </c>
      <c r="J146" s="228">
        <v>5.4221002830148137</v>
      </c>
      <c r="K146" s="228">
        <v>4.7327854132660434</v>
      </c>
      <c r="L146" s="228">
        <v>3.097792906397089</v>
      </c>
      <c r="M146" s="228">
        <v>2.9999584833672657</v>
      </c>
      <c r="N146" s="228">
        <v>2.0024015890814439</v>
      </c>
      <c r="O146" s="228">
        <v>4.5151557192472609</v>
      </c>
      <c r="P146" s="228">
        <v>3.9840643119972441</v>
      </c>
      <c r="Q146" s="228">
        <v>2.9979231133999491</v>
      </c>
      <c r="R146" s="228">
        <v>-0.34390924412849699</v>
      </c>
      <c r="S146" s="228">
        <v>1.4922085779753331</v>
      </c>
      <c r="T146" s="228">
        <v>6.5696912742890561</v>
      </c>
      <c r="U146" s="228">
        <v>0.34543443015424202</v>
      </c>
      <c r="V146" s="228">
        <v>4.5692629489566485</v>
      </c>
      <c r="W146" s="228">
        <v>7.354215922254312</v>
      </c>
      <c r="X146" s="228">
        <v>6.0787348565968955</v>
      </c>
      <c r="Y146" s="228">
        <v>2.5546773933214411</v>
      </c>
      <c r="Z146" s="228">
        <v>4.366093390012594</v>
      </c>
      <c r="AA146" s="228">
        <v>4.8096050119821143</v>
      </c>
      <c r="AB146" s="228">
        <v>2.4048562156475271</v>
      </c>
      <c r="AC146" s="228">
        <v>-0.46608027041324362</v>
      </c>
      <c r="AD146" s="1"/>
    </row>
    <row r="147" spans="1:30">
      <c r="A147" s="72" t="s">
        <v>153</v>
      </c>
      <c r="B147" s="72" t="s">
        <v>154</v>
      </c>
      <c r="C147" s="72" t="s">
        <v>429</v>
      </c>
      <c r="D147" s="72" t="s">
        <v>430</v>
      </c>
      <c r="J147" s="228">
        <v>113.07639046633687</v>
      </c>
      <c r="K147" s="228">
        <v>32.727086457966038</v>
      </c>
      <c r="L147" s="228">
        <v>1.0131322757031853</v>
      </c>
      <c r="M147" s="228">
        <v>-5.6656853786870585</v>
      </c>
      <c r="N147" s="228">
        <v>17.050137963707002</v>
      </c>
      <c r="O147" s="228">
        <v>35.229534072487695</v>
      </c>
      <c r="P147" s="228">
        <v>-0.32261665179989052</v>
      </c>
      <c r="Q147" s="228">
        <v>39.89665843715261</v>
      </c>
      <c r="R147" s="228">
        <v>11.140937188272119</v>
      </c>
      <c r="S147" s="228">
        <v>-0.15774839554750031</v>
      </c>
      <c r="T147" s="228">
        <v>22.024403270990845</v>
      </c>
      <c r="U147" s="228">
        <v>17.337781530156391</v>
      </c>
      <c r="V147" s="228">
        <v>4.7707422067535248</v>
      </c>
      <c r="W147" s="228">
        <v>10.835298222133844</v>
      </c>
      <c r="X147" s="228">
        <v>-4.3205733260539319</v>
      </c>
      <c r="Y147" s="228">
        <v>103.8227991114444</v>
      </c>
      <c r="Z147" s="228">
        <v>9.5100963113975183</v>
      </c>
      <c r="AA147" s="228">
        <v>9.2712446692871993</v>
      </c>
      <c r="AB147" s="228">
        <v>5.8732956313666875</v>
      </c>
      <c r="AC147" s="228">
        <v>4.6626237391069907</v>
      </c>
      <c r="AD147" s="1"/>
    </row>
    <row r="148" spans="1:30">
      <c r="A148" s="72" t="s">
        <v>153</v>
      </c>
      <c r="B148" s="72" t="s">
        <v>154</v>
      </c>
      <c r="C148" s="72" t="s">
        <v>431</v>
      </c>
      <c r="D148" s="72" t="s">
        <v>432</v>
      </c>
      <c r="E148" s="73">
        <v>3.8231740291924723</v>
      </c>
      <c r="F148" s="73">
        <v>2.1830776664399423</v>
      </c>
      <c r="G148" s="73">
        <v>-0.71516192248512311</v>
      </c>
      <c r="H148" s="73">
        <v>2.2898678764547782</v>
      </c>
      <c r="I148" s="73">
        <v>-0.20864890745754394</v>
      </c>
      <c r="J148" s="228"/>
      <c r="K148" s="228"/>
      <c r="L148" s="228"/>
      <c r="M148" s="228"/>
      <c r="N148" s="228"/>
      <c r="O148" s="228"/>
      <c r="P148" s="228"/>
      <c r="Q148" s="228"/>
      <c r="R148" s="228"/>
      <c r="S148" s="228"/>
      <c r="T148" s="228"/>
      <c r="U148" s="228"/>
      <c r="V148" s="228"/>
      <c r="W148" s="228"/>
      <c r="X148" s="228"/>
      <c r="Y148" s="228"/>
      <c r="Z148" s="228"/>
      <c r="AA148" s="228"/>
      <c r="AB148" s="228"/>
      <c r="AC148" s="228"/>
      <c r="AD148" s="1"/>
    </row>
    <row r="149" spans="1:30">
      <c r="A149" s="72" t="s">
        <v>153</v>
      </c>
      <c r="B149" s="72" t="s">
        <v>154</v>
      </c>
      <c r="C149" s="72" t="s">
        <v>433</v>
      </c>
      <c r="D149" s="72" t="s">
        <v>434</v>
      </c>
      <c r="E149" s="73">
        <v>24.84092361557822</v>
      </c>
      <c r="F149" s="73">
        <v>-8.498091947851421</v>
      </c>
      <c r="G149" s="73">
        <v>1.2730759448702713</v>
      </c>
      <c r="H149" s="73">
        <v>-5.3893727321682547</v>
      </c>
      <c r="I149" s="73">
        <v>-0.45045527776950678</v>
      </c>
      <c r="J149" s="228">
        <v>3.061480968463016</v>
      </c>
      <c r="K149" s="228">
        <v>4.2614973416474271</v>
      </c>
      <c r="L149" s="228">
        <v>2.7856553047006969</v>
      </c>
      <c r="M149" s="228">
        <v>-0.69026136024783113</v>
      </c>
      <c r="N149" s="228">
        <v>6.6652333502519525</v>
      </c>
      <c r="O149" s="228">
        <v>15.434452639782776</v>
      </c>
      <c r="P149" s="228">
        <v>1.6406244575773314</v>
      </c>
      <c r="Q149" s="228">
        <v>-1.6948225810447468</v>
      </c>
      <c r="R149" s="228">
        <v>2.8631235149963317</v>
      </c>
      <c r="S149" s="228">
        <v>5.8350606341216178</v>
      </c>
      <c r="T149" s="228">
        <v>8.759464886681485</v>
      </c>
      <c r="U149" s="228">
        <v>8.7761388100025925</v>
      </c>
      <c r="V149" s="228">
        <v>3.0543403689696333</v>
      </c>
      <c r="W149" s="228">
        <v>10.449328670092555</v>
      </c>
      <c r="X149" s="228">
        <v>-5.2049661215089884</v>
      </c>
      <c r="Y149" s="228">
        <v>5.9634426253797841</v>
      </c>
      <c r="Z149" s="228">
        <v>6.7602099413593493</v>
      </c>
      <c r="AA149" s="228">
        <v>3.363527600481774</v>
      </c>
      <c r="AB149" s="228">
        <v>2.7311909533131313</v>
      </c>
      <c r="AC149" s="228">
        <v>0.41773526594914756</v>
      </c>
      <c r="AD149" s="1"/>
    </row>
    <row r="150" spans="1:30">
      <c r="A150" s="72" t="s">
        <v>153</v>
      </c>
      <c r="B150" s="72" t="s">
        <v>154</v>
      </c>
      <c r="C150" s="72" t="s">
        <v>435</v>
      </c>
      <c r="D150" s="72" t="s">
        <v>436</v>
      </c>
      <c r="E150" s="73">
        <v>6.4519979782672152</v>
      </c>
      <c r="F150" s="73">
        <v>13.061395904498767</v>
      </c>
      <c r="G150" s="73">
        <v>10.05708449472597</v>
      </c>
      <c r="H150" s="73">
        <v>8.6964741743971388</v>
      </c>
      <c r="I150" s="73">
        <v>12.889332559316387</v>
      </c>
      <c r="J150" s="228">
        <v>1.7561663027633472</v>
      </c>
      <c r="K150" s="228">
        <v>7.4157501759384132</v>
      </c>
      <c r="L150" s="228">
        <v>-2.2352339745064143</v>
      </c>
      <c r="M150" s="228">
        <v>-13.352401134385417</v>
      </c>
      <c r="N150" s="228">
        <v>11.674570901970526</v>
      </c>
      <c r="O150" s="228">
        <v>17.807546474415119</v>
      </c>
      <c r="P150" s="228">
        <v>-4.5619443179641479</v>
      </c>
      <c r="Q150" s="228">
        <v>4.703464409620878</v>
      </c>
      <c r="R150" s="228">
        <v>10.347429724046847</v>
      </c>
      <c r="S150" s="228">
        <v>13.006895902517599</v>
      </c>
      <c r="T150" s="228">
        <v>22.464687347696426</v>
      </c>
      <c r="U150" s="228">
        <v>13.630445110151371</v>
      </c>
      <c r="V150" s="228">
        <v>8.2636645899937946</v>
      </c>
      <c r="W150" s="228">
        <v>33.751538784823765</v>
      </c>
      <c r="X150" s="228">
        <v>-25.128132857021356</v>
      </c>
      <c r="Y150" s="228">
        <v>15.63532971787609</v>
      </c>
      <c r="Z150" s="228">
        <v>17.13060946299818</v>
      </c>
      <c r="AA150" s="228">
        <v>4.9396176084916448</v>
      </c>
      <c r="AB150" s="228">
        <v>-1.4446049806085881</v>
      </c>
      <c r="AC150" s="228">
        <v>1.6797490237092916</v>
      </c>
      <c r="AD150" s="1"/>
    </row>
    <row r="151" spans="1:30">
      <c r="A151" s="72" t="s">
        <v>153</v>
      </c>
      <c r="B151" s="72" t="s">
        <v>154</v>
      </c>
      <c r="C151" s="72" t="s">
        <v>437</v>
      </c>
      <c r="D151" s="72" t="s">
        <v>438</v>
      </c>
      <c r="G151" s="73">
        <v>5.0488047387457868</v>
      </c>
      <c r="H151" s="73">
        <v>4.9751023817373294</v>
      </c>
      <c r="I151" s="73">
        <v>2.5522831925675291</v>
      </c>
      <c r="J151" s="228">
        <v>13.87464364318312</v>
      </c>
      <c r="K151" s="228">
        <v>8.3736099977687957</v>
      </c>
      <c r="L151" s="228">
        <v>13.383514634848353</v>
      </c>
      <c r="M151" s="228">
        <v>7.5260368993439926</v>
      </c>
      <c r="N151" s="228">
        <v>5.8622861792426875</v>
      </c>
      <c r="O151" s="228">
        <v>24.891150551410206</v>
      </c>
      <c r="P151" s="228">
        <v>7.891155227152808</v>
      </c>
      <c r="Q151" s="228">
        <v>2.4630928855247731</v>
      </c>
      <c r="R151" s="228">
        <v>4.4383974901130756</v>
      </c>
      <c r="S151" s="228">
        <v>7.749247241219237</v>
      </c>
      <c r="T151" s="228">
        <v>7.0264666975364776</v>
      </c>
      <c r="U151" s="228">
        <v>19.052201247672613</v>
      </c>
      <c r="V151" s="228">
        <v>7.2743193263574</v>
      </c>
      <c r="W151" s="228">
        <v>13.204009819557314</v>
      </c>
      <c r="X151" s="228">
        <v>20.666515814725514</v>
      </c>
      <c r="Y151" s="228">
        <v>10.850235822336501</v>
      </c>
      <c r="Z151" s="228">
        <v>19.644655048986607</v>
      </c>
      <c r="AA151" s="228">
        <v>5.9685743809281036</v>
      </c>
      <c r="AB151" s="228">
        <v>6.9640411318615065</v>
      </c>
      <c r="AC151" s="228">
        <v>6.9484170846596101</v>
      </c>
      <c r="AD151" s="1"/>
    </row>
    <row r="152" spans="1:30">
      <c r="A152" s="72" t="s">
        <v>153</v>
      </c>
      <c r="B152" s="72" t="s">
        <v>154</v>
      </c>
      <c r="C152" s="72" t="s">
        <v>439</v>
      </c>
      <c r="D152" s="72" t="s">
        <v>440</v>
      </c>
      <c r="E152" s="73">
        <v>0.56520570238237156</v>
      </c>
      <c r="F152" s="73">
        <v>0.49279428230903477</v>
      </c>
      <c r="G152" s="73">
        <v>5.0610603593528944</v>
      </c>
      <c r="H152" s="73">
        <v>3.5547056904131153</v>
      </c>
      <c r="I152" s="73">
        <v>3.6797445999837493</v>
      </c>
      <c r="J152" s="228">
        <v>2.8127809602484888</v>
      </c>
      <c r="K152" s="228">
        <v>2.9116346783014677</v>
      </c>
      <c r="L152" s="228">
        <v>2.2777948862231483</v>
      </c>
      <c r="M152" s="228">
        <v>1.5958098690507683</v>
      </c>
      <c r="N152" s="228">
        <v>2.2527603397145697</v>
      </c>
      <c r="O152" s="228">
        <v>39.944623453529545</v>
      </c>
      <c r="P152" s="228">
        <v>1.751253969615135</v>
      </c>
      <c r="Q152" s="228">
        <v>-4.6590979004445501</v>
      </c>
      <c r="R152" s="228">
        <v>2.5902063146754557</v>
      </c>
      <c r="S152" s="228">
        <v>2.2661104925965532</v>
      </c>
      <c r="T152" s="228">
        <v>7.4482166780426979</v>
      </c>
      <c r="U152" s="228">
        <v>2.394564384907909</v>
      </c>
      <c r="V152" s="228">
        <v>0.54515942016347196</v>
      </c>
      <c r="W152" s="228">
        <v>6.6811733134946962</v>
      </c>
      <c r="X152" s="228">
        <v>5.1900497835477069</v>
      </c>
      <c r="Y152" s="228">
        <v>-3.0707337544761373</v>
      </c>
      <c r="Z152" s="228">
        <v>0.78505441292865896</v>
      </c>
      <c r="AA152" s="228">
        <v>2.5656487951300164</v>
      </c>
      <c r="AB152" s="228">
        <v>8.1076355584599185</v>
      </c>
      <c r="AC152" s="228">
        <v>1.5734068152187177</v>
      </c>
      <c r="AD152" s="1"/>
    </row>
    <row r="153" spans="1:30">
      <c r="A153" s="72" t="s">
        <v>153</v>
      </c>
      <c r="B153" s="72" t="s">
        <v>154</v>
      </c>
      <c r="C153" s="72" t="s">
        <v>441</v>
      </c>
      <c r="D153" s="72" t="s">
        <v>442</v>
      </c>
      <c r="E153" s="73">
        <v>4.138232204348256</v>
      </c>
      <c r="F153" s="73">
        <v>6.9948535550434769</v>
      </c>
      <c r="G153" s="73">
        <v>2.8759822750233894</v>
      </c>
      <c r="H153" s="73">
        <v>-2.4958019438283401</v>
      </c>
      <c r="I153" s="73">
        <v>7.2530882173826257</v>
      </c>
      <c r="J153" s="228">
        <v>0.46670715173269173</v>
      </c>
      <c r="K153" s="228">
        <v>14.68685087276107</v>
      </c>
      <c r="L153" s="228">
        <v>1.6081576720002033</v>
      </c>
      <c r="M153" s="228">
        <v>0.99944377861473299</v>
      </c>
      <c r="N153" s="228">
        <v>0.84106612588688279</v>
      </c>
      <c r="O153" s="228">
        <v>-1.2482075467816713</v>
      </c>
      <c r="P153" s="228">
        <v>1.029042638370754</v>
      </c>
      <c r="Q153" s="228">
        <v>1.6711917719399878</v>
      </c>
      <c r="R153" s="228">
        <v>1.131104926368252</v>
      </c>
      <c r="S153" s="228">
        <v>1.965003678493332</v>
      </c>
      <c r="T153" s="228">
        <v>1.7483218436372709</v>
      </c>
      <c r="U153" s="228">
        <v>2.1062798364619226</v>
      </c>
      <c r="V153" s="228">
        <v>9.9369096107836867</v>
      </c>
      <c r="W153" s="228">
        <v>7.9383531636729572</v>
      </c>
      <c r="X153" s="228">
        <v>0.20163470434764008</v>
      </c>
      <c r="Y153" s="228">
        <v>4.9992189429100478</v>
      </c>
      <c r="Z153" s="228">
        <v>4.2392670229849188</v>
      </c>
      <c r="AA153" s="228">
        <v>3.4799490004723737</v>
      </c>
      <c r="AB153" s="228">
        <v>3.7000227622210105</v>
      </c>
      <c r="AC153" s="228">
        <v>2.0687581909337212</v>
      </c>
      <c r="AD153" s="1"/>
    </row>
    <row r="154" spans="1:30">
      <c r="A154" s="72" t="s">
        <v>153</v>
      </c>
      <c r="B154" s="72" t="s">
        <v>154</v>
      </c>
      <c r="C154" s="72" t="s">
        <v>443</v>
      </c>
      <c r="D154" s="72" t="s">
        <v>444</v>
      </c>
      <c r="E154" s="73">
        <v>36.279427223927428</v>
      </c>
      <c r="F154" s="73">
        <v>24.819734495914261</v>
      </c>
      <c r="G154" s="73">
        <v>12.912307141169222</v>
      </c>
      <c r="H154" s="73">
        <v>19.338458532278196</v>
      </c>
      <c r="I154" s="73">
        <v>6.2867501438495026</v>
      </c>
      <c r="J154" s="228">
        <v>15.85133090638034</v>
      </c>
      <c r="K154" s="228">
        <v>1.8118780599214972</v>
      </c>
      <c r="L154" s="228">
        <v>8.4263615332921233</v>
      </c>
      <c r="M154" s="228">
        <v>14.54385417255213</v>
      </c>
      <c r="N154" s="228">
        <v>11.068894368677974</v>
      </c>
      <c r="O154" s="228">
        <v>13.102417735008615</v>
      </c>
      <c r="P154" s="228">
        <v>6.9139141686683274</v>
      </c>
      <c r="Q154" s="228">
        <v>12.290431282245606</v>
      </c>
      <c r="R154" s="228">
        <v>5.5393374168626366</v>
      </c>
      <c r="S154" s="228">
        <v>-1.9923715874610792</v>
      </c>
      <c r="T154" s="228">
        <v>12.182379135715493</v>
      </c>
      <c r="U154" s="228">
        <v>9.4342127954027717</v>
      </c>
      <c r="V154" s="228">
        <v>3.8472799250511827</v>
      </c>
      <c r="W154" s="228">
        <v>7.7625752407486175</v>
      </c>
      <c r="X154" s="228">
        <v>-2.6021957276113739</v>
      </c>
      <c r="Y154" s="228">
        <v>9.8825918541189708</v>
      </c>
      <c r="Z154" s="228">
        <v>4.3846069901395168</v>
      </c>
      <c r="AA154" s="228">
        <v>-2.7901380055543683</v>
      </c>
      <c r="AB154" s="228">
        <v>2.213423548242389</v>
      </c>
      <c r="AC154" s="228">
        <v>10.974680753184046</v>
      </c>
      <c r="AD154" s="1"/>
    </row>
    <row r="155" spans="1:30">
      <c r="A155" s="72" t="s">
        <v>153</v>
      </c>
      <c r="B155" s="72" t="s">
        <v>154</v>
      </c>
      <c r="C155" s="72" t="s">
        <v>445</v>
      </c>
      <c r="D155" s="72" t="s">
        <v>446</v>
      </c>
      <c r="E155" s="73">
        <v>6836.8805906967891</v>
      </c>
      <c r="F155" s="73">
        <v>379.88597870824412</v>
      </c>
      <c r="G155" s="73">
        <v>69.181181334206173</v>
      </c>
      <c r="H155" s="73">
        <v>47.066677079196609</v>
      </c>
      <c r="I155" s="73">
        <v>26.151252359725305</v>
      </c>
      <c r="J155" s="228">
        <v>11.076425377593708</v>
      </c>
      <c r="K155" s="228">
        <v>11.421445012201019</v>
      </c>
      <c r="L155" s="228">
        <v>3.4109927630896664</v>
      </c>
      <c r="M155" s="228">
        <v>13.296852459253984</v>
      </c>
      <c r="N155" s="228">
        <v>7.8604940597002013</v>
      </c>
      <c r="O155" s="228">
        <v>11.743393086776237</v>
      </c>
      <c r="P155" s="228">
        <v>11.033057641489918</v>
      </c>
      <c r="Q155" s="228">
        <v>14.94457120870014</v>
      </c>
      <c r="R155" s="228">
        <v>12.210973034873291</v>
      </c>
      <c r="S155" s="228">
        <v>8.9859653397911643</v>
      </c>
      <c r="T155" s="228">
        <v>10.075314425730156</v>
      </c>
      <c r="U155" s="228">
        <v>6.0826845770881874</v>
      </c>
      <c r="V155" s="228">
        <v>9.7660731830290217</v>
      </c>
      <c r="W155" s="228">
        <v>9.3357063022790214</v>
      </c>
      <c r="X155" s="228">
        <v>2.0431436787557118</v>
      </c>
      <c r="Y155" s="228">
        <v>6.1002637587343997</v>
      </c>
      <c r="Z155" s="228">
        <v>6.2050603358988781</v>
      </c>
      <c r="AA155" s="228">
        <v>4.7473447212132527</v>
      </c>
      <c r="AB155" s="228">
        <v>0.84119035008937715</v>
      </c>
      <c r="AC155" s="228">
        <v>5.1390309537674597</v>
      </c>
      <c r="AD155" s="1"/>
    </row>
    <row r="156" spans="1:30">
      <c r="A156" s="72" t="s">
        <v>153</v>
      </c>
      <c r="B156" s="72" t="s">
        <v>154</v>
      </c>
      <c r="C156" s="72" t="s">
        <v>447</v>
      </c>
      <c r="D156" s="72" t="s">
        <v>448</v>
      </c>
      <c r="E156" s="73">
        <v>12.971281273645346</v>
      </c>
      <c r="F156" s="73">
        <v>16.526879899901914</v>
      </c>
      <c r="G156" s="73">
        <v>7.9326583261468215</v>
      </c>
      <c r="H156" s="73">
        <v>6.8321581286208612</v>
      </c>
      <c r="I156" s="73">
        <v>9.9913145992403827</v>
      </c>
      <c r="J156" s="228">
        <v>13.77749780316104</v>
      </c>
      <c r="K156" s="228">
        <v>9.879384779155771</v>
      </c>
      <c r="L156" s="228">
        <v>7.3398801525305259</v>
      </c>
      <c r="M156" s="228">
        <v>5.9283463182331815</v>
      </c>
      <c r="N156" s="228">
        <v>2.9762764583243211</v>
      </c>
      <c r="O156" s="228">
        <v>3.7630428870661206</v>
      </c>
      <c r="P156" s="228">
        <v>1.1025942352338234</v>
      </c>
      <c r="Q156" s="228">
        <v>0.32994208036396344</v>
      </c>
      <c r="R156" s="228">
        <v>2.963968231496267</v>
      </c>
      <c r="S156" s="228">
        <v>5.6231029753641906</v>
      </c>
      <c r="T156" s="228">
        <v>2.1019558671371215</v>
      </c>
      <c r="U156" s="228">
        <v>8.2919168160534156</v>
      </c>
      <c r="V156" s="228">
        <v>2.3928855530806175</v>
      </c>
      <c r="W156" s="228">
        <v>1.9446738472519911</v>
      </c>
      <c r="X156" s="228">
        <v>1.5621277424153988</v>
      </c>
      <c r="Y156" s="228">
        <v>6.0085392887375662</v>
      </c>
      <c r="Z156" s="228">
        <v>5.1663094384605728</v>
      </c>
      <c r="AA156" s="228">
        <v>2.1119007755813897</v>
      </c>
      <c r="AB156" s="228">
        <v>1.4682246569880988</v>
      </c>
      <c r="AC156" s="228">
        <v>3.0219546093477589</v>
      </c>
      <c r="AD156" s="1"/>
    </row>
    <row r="157" spans="1:30">
      <c r="A157" s="72" t="s">
        <v>153</v>
      </c>
      <c r="B157" s="72" t="s">
        <v>154</v>
      </c>
      <c r="C157" s="72" t="s">
        <v>449</v>
      </c>
      <c r="D157" s="72" t="s">
        <v>450</v>
      </c>
      <c r="F157" s="73">
        <v>55.255994867131363</v>
      </c>
      <c r="G157" s="73">
        <v>38.625467032832859</v>
      </c>
      <c r="H157" s="73">
        <v>30.642796311906807</v>
      </c>
      <c r="I157" s="73">
        <v>37.23403484750898</v>
      </c>
      <c r="J157" s="228">
        <v>7.5508702402951968</v>
      </c>
      <c r="K157" s="228">
        <v>7.6610378376690278</v>
      </c>
      <c r="L157" s="228">
        <v>6.2243920214078088</v>
      </c>
      <c r="M157" s="228">
        <v>22.381723006634573</v>
      </c>
      <c r="N157" s="228">
        <v>6.5850530476299696</v>
      </c>
      <c r="O157" s="228">
        <v>5.7097999506077031</v>
      </c>
      <c r="P157" s="228">
        <v>5.5494778180517272</v>
      </c>
      <c r="Q157" s="228">
        <v>4.1622298157253113</v>
      </c>
      <c r="R157" s="228">
        <v>3.2013359832878905</v>
      </c>
      <c r="S157" s="228">
        <v>5.516871001058206</v>
      </c>
      <c r="T157" s="228">
        <v>5.8280206791428384</v>
      </c>
      <c r="U157" s="228">
        <v>4.9490305236496397</v>
      </c>
      <c r="V157" s="228">
        <v>3.0903238389648635</v>
      </c>
      <c r="W157" s="228">
        <v>7.5490596344627079</v>
      </c>
      <c r="X157" s="228">
        <v>2.7732467121646067</v>
      </c>
      <c r="Y157" s="228">
        <v>4.2223888639409921</v>
      </c>
      <c r="Z157" s="228">
        <v>4.0217196616439708</v>
      </c>
      <c r="AA157" s="228">
        <v>1.9683926814138459</v>
      </c>
      <c r="AB157" s="228">
        <v>2.0880876593918174</v>
      </c>
      <c r="AC157" s="228">
        <v>3.2051776977079385</v>
      </c>
      <c r="AD157" s="1"/>
    </row>
    <row r="158" spans="1:30">
      <c r="A158" s="72" t="s">
        <v>153</v>
      </c>
      <c r="B158" s="72" t="s">
        <v>154</v>
      </c>
      <c r="C158" s="72" t="s">
        <v>451</v>
      </c>
      <c r="D158" s="72" t="s">
        <v>452</v>
      </c>
      <c r="E158" s="73">
        <v>13.144650474652721</v>
      </c>
      <c r="F158" s="73">
        <v>10.086186545116036</v>
      </c>
      <c r="G158" s="73">
        <v>11.44603166158231</v>
      </c>
      <c r="H158" s="73">
        <v>7.3764300222637189</v>
      </c>
      <c r="I158" s="73">
        <v>7.2776269083427536</v>
      </c>
      <c r="J158" s="228">
        <v>27.978309930414653</v>
      </c>
      <c r="K158" s="228">
        <v>17.912918254760129</v>
      </c>
      <c r="L158" s="228">
        <v>13.922643130370062</v>
      </c>
      <c r="M158" s="228">
        <v>11.067120630155898</v>
      </c>
      <c r="N158" s="228">
        <v>5.9864222772983027</v>
      </c>
      <c r="O158" s="228">
        <v>7.363778956248396</v>
      </c>
      <c r="P158" s="228">
        <v>3.1663851600247881</v>
      </c>
      <c r="Q158" s="228">
        <v>2.4497264801939309</v>
      </c>
      <c r="R158" s="228">
        <v>0.76647250960672864</v>
      </c>
      <c r="S158" s="228">
        <v>4.2650161618018672</v>
      </c>
      <c r="T158" s="228">
        <v>2.5745646205243844</v>
      </c>
      <c r="U158" s="228">
        <v>1.8449590233338569</v>
      </c>
      <c r="V158" s="228">
        <v>3.9276855244168729</v>
      </c>
      <c r="W158" s="228">
        <v>3.5695233493623988</v>
      </c>
      <c r="X158" s="228">
        <v>3.8811466427322046</v>
      </c>
      <c r="Y158" s="228">
        <v>2.325219373923133</v>
      </c>
      <c r="Z158" s="228">
        <v>3.2371052189995595</v>
      </c>
      <c r="AA158" s="228">
        <v>2.3865080274917574</v>
      </c>
      <c r="AB158" s="228">
        <v>0.40900023528429585</v>
      </c>
      <c r="AC158" s="228">
        <v>0.44011096632436875</v>
      </c>
      <c r="AD158" s="1"/>
    </row>
    <row r="159" spans="1:30">
      <c r="A159" s="72" t="s">
        <v>153</v>
      </c>
      <c r="B159" s="72" t="s">
        <v>154</v>
      </c>
      <c r="C159" s="72" t="s">
        <v>453</v>
      </c>
      <c r="D159" s="72" t="s">
        <v>454</v>
      </c>
      <c r="E159" s="73">
        <v>4.3216048735205987</v>
      </c>
      <c r="F159" s="73">
        <v>3.123603806892433</v>
      </c>
      <c r="G159" s="73">
        <v>2.5767634073475989</v>
      </c>
      <c r="H159" s="73">
        <v>1.8860474947462791</v>
      </c>
      <c r="I159" s="73">
        <v>3.1787392869584608</v>
      </c>
      <c r="J159" s="228">
        <v>3.4286175611852912</v>
      </c>
      <c r="K159" s="228">
        <v>2.3881582602856497</v>
      </c>
      <c r="L159" s="228">
        <v>3.8865602295634147</v>
      </c>
      <c r="M159" s="228">
        <v>3.8444157741786285</v>
      </c>
      <c r="N159" s="228">
        <v>3.3902590225691824</v>
      </c>
      <c r="O159" s="228">
        <v>3.4596127123117384</v>
      </c>
      <c r="P159" s="228">
        <v>3.7145844490170248</v>
      </c>
      <c r="Q159" s="228">
        <v>4.2080674576010466</v>
      </c>
      <c r="R159" s="228">
        <v>3.4390447287534869</v>
      </c>
      <c r="S159" s="228">
        <v>2.3960761724779189</v>
      </c>
      <c r="T159" s="228">
        <v>3.3298399833322492</v>
      </c>
      <c r="U159" s="228">
        <v>3.1853960283560525</v>
      </c>
      <c r="V159" s="228">
        <v>2.9790663550242584</v>
      </c>
      <c r="W159" s="228">
        <v>1.7377153660892191</v>
      </c>
      <c r="X159" s="228">
        <v>1.0963229817323423</v>
      </c>
      <c r="Y159" s="228">
        <v>0.64347662976744857</v>
      </c>
      <c r="Z159" s="228">
        <v>-0.26957346001613303</v>
      </c>
      <c r="AA159" s="228">
        <v>-0.39756692087428291</v>
      </c>
      <c r="AB159" s="228">
        <v>2.2670475113690571</v>
      </c>
      <c r="AC159" s="228">
        <v>0.95137166080243674</v>
      </c>
      <c r="AD159" s="1"/>
    </row>
    <row r="160" spans="1:30">
      <c r="A160" s="72" t="s">
        <v>153</v>
      </c>
      <c r="B160" s="72" t="s">
        <v>154</v>
      </c>
      <c r="C160" s="72" t="s">
        <v>455</v>
      </c>
      <c r="D160" s="72" t="s">
        <v>456</v>
      </c>
      <c r="J160" s="228">
        <v>3.242057649701465</v>
      </c>
      <c r="K160" s="228">
        <v>3.3260755829530098</v>
      </c>
      <c r="L160" s="228">
        <v>3.0263403698865403</v>
      </c>
      <c r="M160" s="228">
        <v>5.1495920217585791</v>
      </c>
      <c r="N160" s="228">
        <v>4.77668563545393</v>
      </c>
      <c r="O160" s="228">
        <v>5.0855826201454448</v>
      </c>
      <c r="P160" s="228">
        <v>2.7877838684409255</v>
      </c>
      <c r="Q160" s="228">
        <v>2.3160140179795121</v>
      </c>
      <c r="R160" s="228">
        <v>3.2997331512247001</v>
      </c>
      <c r="S160" s="228">
        <v>4.0857442446247063</v>
      </c>
      <c r="T160" s="228">
        <v>3.8815724462305781</v>
      </c>
      <c r="U160" s="228">
        <v>4.9395423741903386</v>
      </c>
      <c r="V160" s="228">
        <v>6.1044106508928735</v>
      </c>
      <c r="W160" s="228">
        <v>6.5126911514047094</v>
      </c>
      <c r="X160" s="228">
        <v>5.4220060021946495</v>
      </c>
      <c r="Y160" s="228">
        <v>4.8086210356702992</v>
      </c>
      <c r="Z160" s="228">
        <v>3.9683046917322997</v>
      </c>
      <c r="AA160" s="228">
        <v>3.5987885263754293</v>
      </c>
      <c r="AB160" s="228">
        <v>2.624574037923793</v>
      </c>
      <c r="AC160" s="228"/>
      <c r="AD160" s="1"/>
    </row>
    <row r="161" spans="1:30">
      <c r="A161" s="72" t="s">
        <v>153</v>
      </c>
      <c r="B161" s="72" t="s">
        <v>154</v>
      </c>
      <c r="C161" s="72" t="s">
        <v>457</v>
      </c>
      <c r="D161" s="72" t="s">
        <v>458</v>
      </c>
      <c r="E161" s="73">
        <v>13.599050228225224</v>
      </c>
      <c r="F161" s="73">
        <v>194.94231308903522</v>
      </c>
      <c r="G161" s="73">
        <v>200.09961996878451</v>
      </c>
      <c r="H161" s="73">
        <v>227.36516519582983</v>
      </c>
      <c r="I161" s="73">
        <v>138.93506234415486</v>
      </c>
      <c r="J161" s="228"/>
      <c r="K161" s="228"/>
      <c r="L161" s="228"/>
      <c r="M161" s="228"/>
      <c r="N161" s="228"/>
      <c r="O161" s="228"/>
      <c r="P161" s="228">
        <v>-4.951940916955607</v>
      </c>
      <c r="Q161" s="228">
        <v>3.0090050958743433</v>
      </c>
      <c r="R161" s="228">
        <v>17.176467775540317</v>
      </c>
      <c r="S161" s="228">
        <v>13.106784892300794</v>
      </c>
      <c r="T161" s="228">
        <v>30.542699783124277</v>
      </c>
      <c r="U161" s="228">
        <v>8.3616135125367208</v>
      </c>
      <c r="V161" s="228">
        <v>10.96986063954563</v>
      </c>
      <c r="W161" s="228">
        <v>22.899564664822506</v>
      </c>
      <c r="X161" s="228">
        <v>-24.21810088640602</v>
      </c>
      <c r="Y161" s="228">
        <v>6.9793299007818064</v>
      </c>
      <c r="Z161" s="228">
        <v>19.700808015118014</v>
      </c>
      <c r="AA161" s="228">
        <v>6.8500896483801625</v>
      </c>
      <c r="AB161" s="228">
        <v>1.4457413864044923</v>
      </c>
      <c r="AC161" s="228">
        <v>9.1611405358221987E-2</v>
      </c>
      <c r="AD161" s="1"/>
    </row>
    <row r="162" spans="1:30">
      <c r="A162" s="72" t="s">
        <v>153</v>
      </c>
      <c r="B162" s="72" t="s">
        <v>154</v>
      </c>
      <c r="C162" s="72" t="s">
        <v>459</v>
      </c>
      <c r="D162" s="72" t="s">
        <v>460</v>
      </c>
      <c r="E162" s="73">
        <v>15.902913017519097</v>
      </c>
      <c r="F162" s="73">
        <v>128.62977168518276</v>
      </c>
      <c r="G162" s="73">
        <v>1490.4184248497479</v>
      </c>
      <c r="H162" s="73">
        <v>887.84073622693143</v>
      </c>
      <c r="I162" s="73">
        <v>307.29805689023266</v>
      </c>
      <c r="J162" s="228">
        <v>35.27237029120954</v>
      </c>
      <c r="K162" s="228">
        <v>45.367559231822298</v>
      </c>
      <c r="L162" s="228">
        <v>143.96292290025983</v>
      </c>
      <c r="M162" s="228">
        <v>50.447903723361605</v>
      </c>
      <c r="N162" s="228">
        <v>49.506717044369481</v>
      </c>
      <c r="O162" s="228">
        <v>43.069702581521284</v>
      </c>
      <c r="P162" s="228">
        <v>37.878001917826111</v>
      </c>
      <c r="Q162" s="228">
        <v>22.632290593036103</v>
      </c>
      <c r="R162" s="228">
        <v>23.406802175590173</v>
      </c>
      <c r="S162" s="228">
        <v>15.495217637373145</v>
      </c>
      <c r="T162" s="228">
        <v>12.103714769509338</v>
      </c>
      <c r="U162" s="228">
        <v>10.549802111763597</v>
      </c>
      <c r="V162" s="228">
        <v>12.792269518889654</v>
      </c>
      <c r="W162" s="228">
        <v>15.596172225099394</v>
      </c>
      <c r="X162" s="228">
        <v>4.7589508411293764</v>
      </c>
      <c r="Y162" s="228">
        <v>5.4170877366858576</v>
      </c>
      <c r="Z162" s="228">
        <v>4.7406438828677722</v>
      </c>
      <c r="AA162" s="228">
        <v>4.9166692508107985</v>
      </c>
      <c r="AB162" s="228">
        <v>3.2098838544870603</v>
      </c>
      <c r="AC162" s="228">
        <v>1.7314478469554899</v>
      </c>
      <c r="AD162" s="1"/>
    </row>
    <row r="163" spans="1:30">
      <c r="A163" s="72" t="s">
        <v>153</v>
      </c>
      <c r="B163" s="72" t="s">
        <v>154</v>
      </c>
      <c r="C163" s="72" t="s">
        <v>461</v>
      </c>
      <c r="D163" s="72" t="s">
        <v>462</v>
      </c>
      <c r="E163" s="73">
        <v>13.461468903538162</v>
      </c>
      <c r="F163" s="73">
        <v>14.978936447950318</v>
      </c>
      <c r="G163" s="73">
        <v>7.2832831502219051</v>
      </c>
      <c r="H163" s="73">
        <v>13.87050255966578</v>
      </c>
      <c r="I163" s="73">
        <v>17.191302955730876</v>
      </c>
      <c r="J163" s="228">
        <v>144.00309224781833</v>
      </c>
      <c r="K163" s="228">
        <v>45.801895904309589</v>
      </c>
      <c r="L163" s="228">
        <v>15.059158827652226</v>
      </c>
      <c r="M163" s="228">
        <v>18.538687016627108</v>
      </c>
      <c r="N163" s="228">
        <v>72.386777713962999</v>
      </c>
      <c r="O163" s="228">
        <v>37.698095569331542</v>
      </c>
      <c r="P163" s="228">
        <v>16.489527977492997</v>
      </c>
      <c r="Q163" s="228">
        <v>15.492953441930851</v>
      </c>
      <c r="R163" s="228">
        <v>13.780061468419746</v>
      </c>
      <c r="S163" s="228">
        <v>20.282076929070669</v>
      </c>
      <c r="T163" s="228">
        <v>19.306094835716564</v>
      </c>
      <c r="U163" s="228">
        <v>15.170047105271408</v>
      </c>
      <c r="V163" s="228">
        <v>13.804420679344446</v>
      </c>
      <c r="W163" s="228">
        <v>17.959714037934276</v>
      </c>
      <c r="X163" s="228">
        <v>1.9937228229504029</v>
      </c>
      <c r="Y163" s="228">
        <v>14.18703858190699</v>
      </c>
      <c r="Z163" s="228">
        <v>15.914447599461283</v>
      </c>
      <c r="AA163" s="228">
        <v>7.4356988395057897</v>
      </c>
      <c r="AB163" s="228">
        <v>5.0467483059299525</v>
      </c>
      <c r="AC163" s="228">
        <v>7.1941886052432125</v>
      </c>
      <c r="AD163" s="1"/>
    </row>
    <row r="164" spans="1:30">
      <c r="A164" s="72" t="s">
        <v>153</v>
      </c>
      <c r="B164" s="72" t="s">
        <v>154</v>
      </c>
      <c r="C164" s="72" t="s">
        <v>463</v>
      </c>
      <c r="D164" s="72" t="s">
        <v>464</v>
      </c>
      <c r="E164" s="73">
        <v>9.0064588976836717</v>
      </c>
      <c r="F164" s="73">
        <v>6.1113462648361434</v>
      </c>
      <c r="G164" s="73">
        <v>8.5659974475936167</v>
      </c>
      <c r="H164" s="73">
        <v>0.65471876246046179</v>
      </c>
      <c r="I164" s="73">
        <v>68.22793959290874</v>
      </c>
      <c r="J164" s="228">
        <v>51.266583057515419</v>
      </c>
      <c r="K164" s="228">
        <v>10.921415755117536</v>
      </c>
      <c r="L164" s="228">
        <v>15.621502444150238</v>
      </c>
      <c r="M164" s="228">
        <v>2.2282006503667731</v>
      </c>
      <c r="N164" s="228">
        <v>-9.1876087711702183</v>
      </c>
      <c r="O164" s="228">
        <v>2.8310546296437309</v>
      </c>
      <c r="P164" s="228">
        <v>0.97485914562986409</v>
      </c>
      <c r="Q164" s="228">
        <v>-5.308468615524319</v>
      </c>
      <c r="R164" s="228">
        <v>22.686426297901946</v>
      </c>
      <c r="S164" s="228">
        <v>13.656605745408882</v>
      </c>
      <c r="T164" s="228">
        <v>11.646394835844177</v>
      </c>
      <c r="U164" s="228">
        <v>9.0917495536852613</v>
      </c>
      <c r="V164" s="228">
        <v>11.824927057774559</v>
      </c>
      <c r="W164" s="228">
        <v>14.266805322075712</v>
      </c>
      <c r="X164" s="228">
        <v>8.2367041985702798</v>
      </c>
      <c r="Y164" s="228">
        <v>2.6370198711322104</v>
      </c>
      <c r="Z164" s="228">
        <v>7.3126692747517126</v>
      </c>
      <c r="AA164" s="228">
        <v>5.999043977055436</v>
      </c>
      <c r="AB164" s="228">
        <v>4.7653112178447827</v>
      </c>
      <c r="AC164" s="228">
        <v>3.5807693927989419</v>
      </c>
      <c r="AD164" s="1"/>
    </row>
    <row r="165" spans="1:30">
      <c r="A165" s="72" t="s">
        <v>153</v>
      </c>
      <c r="B165" s="72" t="s">
        <v>154</v>
      </c>
      <c r="C165" s="72" t="s">
        <v>465</v>
      </c>
      <c r="D165" s="72" t="s">
        <v>466</v>
      </c>
      <c r="E165" s="73">
        <v>8.3943945739197545</v>
      </c>
      <c r="F165" s="73">
        <v>7.5414473117140233</v>
      </c>
      <c r="G165" s="73">
        <v>4.3997673397721684</v>
      </c>
      <c r="H165" s="73">
        <v>4.2603550854032335</v>
      </c>
      <c r="I165" s="73">
        <v>3.8711791351397409</v>
      </c>
      <c r="J165" s="228">
        <v>-6.9754617594301891</v>
      </c>
      <c r="K165" s="228">
        <v>4.5900537954619836</v>
      </c>
      <c r="L165" s="228">
        <v>11.836407644411821</v>
      </c>
      <c r="M165" s="228">
        <v>3.4136441838903835</v>
      </c>
      <c r="N165" s="228">
        <v>2.4818175071688273</v>
      </c>
      <c r="O165" s="228">
        <v>2.8919790997166359</v>
      </c>
      <c r="P165" s="228">
        <v>2.4267672757490573</v>
      </c>
      <c r="Q165" s="228">
        <v>2.4339476706800127</v>
      </c>
      <c r="R165" s="228">
        <v>2.6176335941444364</v>
      </c>
      <c r="S165" s="228">
        <v>7.0151628649528561</v>
      </c>
      <c r="T165" s="228">
        <v>0.85608131638859675</v>
      </c>
      <c r="U165" s="228">
        <v>9.2632863340735838</v>
      </c>
      <c r="V165" s="228">
        <v>-0.13767527173702376</v>
      </c>
      <c r="W165" s="228">
        <v>8.6020079820017088</v>
      </c>
      <c r="X165" s="228">
        <v>2.6913889176881014</v>
      </c>
      <c r="Y165" s="228">
        <v>1.466543555757255</v>
      </c>
      <c r="Z165" s="228">
        <v>2.2937727803459467</v>
      </c>
      <c r="AA165" s="228">
        <v>3.9768135852017394</v>
      </c>
      <c r="AB165" s="228">
        <v>1.7219438809105156</v>
      </c>
      <c r="AC165" s="228">
        <v>0.29630576041692791</v>
      </c>
      <c r="AD165" s="1"/>
    </row>
    <row r="166" spans="1:30">
      <c r="A166" s="72" t="s">
        <v>153</v>
      </c>
      <c r="B166" s="72" t="s">
        <v>154</v>
      </c>
      <c r="C166" s="72" t="s">
        <v>467</v>
      </c>
      <c r="D166" s="72" t="s">
        <v>468</v>
      </c>
      <c r="J166" s="228">
        <v>5.3301517958215214</v>
      </c>
      <c r="K166" s="228">
        <v>3.9980403277446612</v>
      </c>
      <c r="L166" s="228">
        <v>1.6942239168061093</v>
      </c>
      <c r="M166" s="228">
        <v>1.729657445430874</v>
      </c>
      <c r="N166" s="228">
        <v>1.5686119115020318</v>
      </c>
      <c r="O166" s="228">
        <v>2.6287234414868124</v>
      </c>
      <c r="P166" s="228">
        <v>2.6938474504872403</v>
      </c>
      <c r="Q166" s="228">
        <v>2.3756165016888104</v>
      </c>
      <c r="R166" s="228">
        <v>2.4135558901307519</v>
      </c>
      <c r="S166" s="228">
        <v>1.9323998181200608</v>
      </c>
      <c r="T166" s="228">
        <v>1.8775339227832291</v>
      </c>
      <c r="U166" s="228">
        <v>1.9471007683279566</v>
      </c>
      <c r="V166" s="228">
        <v>1.7403712071308917</v>
      </c>
      <c r="W166" s="228">
        <v>3.230518908076661</v>
      </c>
      <c r="X166" s="228"/>
      <c r="Y166" s="228"/>
      <c r="Z166" s="228"/>
      <c r="AA166" s="228"/>
      <c r="AB166" s="228"/>
      <c r="AC166" s="228"/>
      <c r="AD166" s="1"/>
    </row>
    <row r="167" spans="1:30">
      <c r="A167" s="72" t="s">
        <v>153</v>
      </c>
      <c r="B167" s="72" t="s">
        <v>154</v>
      </c>
      <c r="C167" s="72" t="s">
        <v>469</v>
      </c>
      <c r="D167" s="72" t="s">
        <v>470</v>
      </c>
      <c r="E167" s="73">
        <v>13.063708380824934</v>
      </c>
      <c r="F167" s="73">
        <v>3.0818569567362601</v>
      </c>
      <c r="G167" s="73">
        <v>-0.80830198867755598</v>
      </c>
      <c r="H167" s="73">
        <v>-3.0719328632359293</v>
      </c>
      <c r="I167" s="73">
        <v>0.97432646121531263</v>
      </c>
      <c r="J167" s="228"/>
      <c r="K167" s="228"/>
      <c r="L167" s="228"/>
      <c r="M167" s="228"/>
      <c r="N167" s="228"/>
      <c r="O167" s="228"/>
      <c r="P167" s="228"/>
      <c r="Q167" s="228">
        <v>11.937399415653033</v>
      </c>
      <c r="R167" s="228">
        <v>15.457509868753803</v>
      </c>
      <c r="S167" s="228">
        <v>11.573342463086902</v>
      </c>
      <c r="T167" s="228">
        <v>19.244758135713155</v>
      </c>
      <c r="U167" s="228">
        <v>15.119093750889732</v>
      </c>
      <c r="V167" s="228">
        <v>14.233756720663976</v>
      </c>
      <c r="W167" s="228">
        <v>30.460049760581569</v>
      </c>
      <c r="X167" s="228">
        <v>7.6964174682273807</v>
      </c>
      <c r="Y167" s="228">
        <v>10.720615527696282</v>
      </c>
      <c r="Z167" s="228">
        <v>11.742922385787978</v>
      </c>
      <c r="AA167" s="228">
        <v>14.493002362516094</v>
      </c>
      <c r="AB167" s="228">
        <v>6.8697539365874576</v>
      </c>
      <c r="AC167" s="228">
        <v>5.7601918219730948</v>
      </c>
      <c r="AD167" s="1"/>
    </row>
    <row r="168" spans="1:30">
      <c r="A168" s="72" t="s">
        <v>153</v>
      </c>
      <c r="B168" s="72" t="s">
        <v>154</v>
      </c>
      <c r="C168" s="72" t="s">
        <v>471</v>
      </c>
      <c r="D168" s="72" t="s">
        <v>472</v>
      </c>
      <c r="E168" s="73">
        <v>-1.7871231774520879E-2</v>
      </c>
      <c r="F168" s="73">
        <v>-0.72420305699772314</v>
      </c>
      <c r="G168" s="73">
        <v>-0.92927727841642138</v>
      </c>
      <c r="H168" s="73">
        <v>-0.12964123525387095</v>
      </c>
      <c r="I168" s="73">
        <v>33.891081647005905</v>
      </c>
      <c r="J168" s="228">
        <v>5.8401243668832592</v>
      </c>
      <c r="K168" s="228">
        <v>7.1055639986373507</v>
      </c>
      <c r="L168" s="228">
        <v>1.9532249638891699</v>
      </c>
      <c r="M168" s="228">
        <v>-13.970140142768827</v>
      </c>
      <c r="N168" s="228">
        <v>11.249082866760048</v>
      </c>
      <c r="O168" s="228">
        <v>11.644849689694652</v>
      </c>
      <c r="P168" s="228">
        <v>-3.4102817074243035</v>
      </c>
      <c r="Q168" s="228">
        <v>2.8951364439136995</v>
      </c>
      <c r="R168" s="228">
        <v>5.7046119231284109</v>
      </c>
      <c r="S168" s="228">
        <v>10.370832961687242</v>
      </c>
      <c r="T168" s="228">
        <v>18.265252953109339</v>
      </c>
      <c r="U168" s="228">
        <v>8.6256980624948056</v>
      </c>
      <c r="V168" s="228">
        <v>4.1946571741740684</v>
      </c>
      <c r="W168" s="228">
        <v>15.326430067687653</v>
      </c>
      <c r="X168" s="228">
        <v>-18.931801181882491</v>
      </c>
      <c r="Y168" s="228">
        <v>17.191354015898156</v>
      </c>
      <c r="Z168" s="228">
        <v>15.576402002314609</v>
      </c>
      <c r="AA168" s="228">
        <v>4.0251528094380973</v>
      </c>
      <c r="AB168" s="228">
        <v>-1.2230040410699701</v>
      </c>
      <c r="AC168" s="228">
        <v>-2.2799694331424973</v>
      </c>
      <c r="AD168" s="1"/>
    </row>
    <row r="169" spans="1:30">
      <c r="A169" s="72" t="s">
        <v>153</v>
      </c>
      <c r="B169" s="72" t="s">
        <v>154</v>
      </c>
      <c r="C169" s="72" t="s">
        <v>473</v>
      </c>
      <c r="D169" s="72" t="s">
        <v>474</v>
      </c>
      <c r="J169" s="228">
        <v>7.3678930007977499</v>
      </c>
      <c r="K169" s="228">
        <v>4.3166132813427396</v>
      </c>
      <c r="L169" s="228">
        <v>2.0506876489432528</v>
      </c>
      <c r="M169" s="228">
        <v>2.7559802394650177</v>
      </c>
      <c r="N169" s="228">
        <v>0.34168702449510135</v>
      </c>
      <c r="O169" s="228">
        <v>1.9478180484350247</v>
      </c>
      <c r="P169" s="228">
        <v>2.6138533263904833</v>
      </c>
      <c r="Q169" s="228">
        <v>3.2998223402945825</v>
      </c>
      <c r="R169" s="228">
        <v>0.51254499566049105</v>
      </c>
      <c r="S169" s="228">
        <v>0.5302202273131229</v>
      </c>
      <c r="T169" s="228">
        <v>2.4831073115060747</v>
      </c>
      <c r="U169" s="228">
        <v>3.9919961302489639</v>
      </c>
      <c r="V169" s="228">
        <v>5.317948301777875</v>
      </c>
      <c r="W169" s="228">
        <v>6.9010705419676697</v>
      </c>
      <c r="X169" s="228">
        <v>-1.459552302880823</v>
      </c>
      <c r="Y169" s="228">
        <v>1.6207795349121739</v>
      </c>
      <c r="Z169" s="228">
        <v>4.5433037570135468</v>
      </c>
      <c r="AA169" s="228">
        <v>0.83420850785236667</v>
      </c>
      <c r="AB169" s="228">
        <v>-0.58837382795942972</v>
      </c>
      <c r="AC169" s="228">
        <v>7.6447502024663549E-2</v>
      </c>
      <c r="AD169" s="1"/>
    </row>
    <row r="170" spans="1:30">
      <c r="A170" s="72" t="s">
        <v>153</v>
      </c>
      <c r="B170" s="72" t="s">
        <v>154</v>
      </c>
      <c r="C170" s="72" t="s">
        <v>475</v>
      </c>
      <c r="D170" s="72" t="s">
        <v>476</v>
      </c>
      <c r="E170" s="73">
        <v>5.5995275362761561</v>
      </c>
      <c r="F170" s="73">
        <v>-2.0431548518665466</v>
      </c>
      <c r="G170" s="73">
        <v>4.6795616383010952</v>
      </c>
      <c r="H170" s="73">
        <v>4.1020162452730915</v>
      </c>
      <c r="I170" s="73">
        <v>0.96112245792976125</v>
      </c>
      <c r="J170" s="228"/>
      <c r="K170" s="228">
        <v>85.226005175350735</v>
      </c>
      <c r="L170" s="228">
        <v>18.405896177362393</v>
      </c>
      <c r="M170" s="228">
        <v>25.413627984219332</v>
      </c>
      <c r="N170" s="228">
        <v>33.236483218837776</v>
      </c>
      <c r="O170" s="228">
        <v>78.578532556506673</v>
      </c>
      <c r="P170" s="228">
        <v>89.244649332757206</v>
      </c>
      <c r="Q170" s="228">
        <v>18.043280956092687</v>
      </c>
      <c r="R170" s="228">
        <v>12.589473020646636</v>
      </c>
      <c r="S170" s="228">
        <v>9.0869940399333871</v>
      </c>
      <c r="T170" s="228">
        <v>14.329371438108211</v>
      </c>
      <c r="U170" s="228">
        <v>11.861848974894642</v>
      </c>
      <c r="V170" s="228">
        <v>8.2179882403290208</v>
      </c>
      <c r="W170" s="228">
        <v>10.617107152635882</v>
      </c>
      <c r="X170" s="228">
        <v>8.298036096380045</v>
      </c>
      <c r="Y170" s="228">
        <v>5.8793309442619233</v>
      </c>
      <c r="Z170" s="228">
        <v>9.5610402186537442</v>
      </c>
      <c r="AA170" s="228">
        <v>6.2635823693423873</v>
      </c>
      <c r="AB170" s="228">
        <v>5.4398294080019127</v>
      </c>
      <c r="AC170" s="228">
        <v>1.8888368697730868</v>
      </c>
      <c r="AD170" s="1"/>
    </row>
    <row r="171" spans="1:30">
      <c r="A171" s="72" t="s">
        <v>153</v>
      </c>
      <c r="B171" s="72" t="s">
        <v>154</v>
      </c>
      <c r="C171" s="72" t="s">
        <v>477</v>
      </c>
      <c r="D171" s="72" t="s">
        <v>478</v>
      </c>
      <c r="E171" s="73">
        <v>70.591545832401181</v>
      </c>
      <c r="F171" s="73">
        <v>128.77002281404182</v>
      </c>
      <c r="G171" s="73">
        <v>82.023527039732983</v>
      </c>
      <c r="H171" s="73">
        <v>26.723662654302373</v>
      </c>
      <c r="I171" s="73">
        <v>25.06402817088042</v>
      </c>
      <c r="J171" s="228">
        <v>-0.77873794733214652</v>
      </c>
      <c r="K171" s="228">
        <v>-1.5323891365049604</v>
      </c>
      <c r="L171" s="228">
        <v>1.0837559460282478</v>
      </c>
      <c r="M171" s="228">
        <v>4.3658537043970114</v>
      </c>
      <c r="N171" s="228">
        <v>2.0566314857744459</v>
      </c>
      <c r="O171" s="228">
        <v>3.9837272312332317</v>
      </c>
      <c r="P171" s="228">
        <v>6.1567588650335239</v>
      </c>
      <c r="Q171" s="228">
        <v>3.6131652371155667</v>
      </c>
      <c r="R171" s="228">
        <v>5.9468316187150805</v>
      </c>
      <c r="S171" s="228">
        <v>24.67412016042141</v>
      </c>
      <c r="T171" s="228">
        <v>0.45864515703262043</v>
      </c>
      <c r="U171" s="228">
        <v>1.4423446221167353</v>
      </c>
      <c r="V171" s="228">
        <v>11.810988044774561</v>
      </c>
      <c r="W171" s="228">
        <v>34.949814626401889</v>
      </c>
      <c r="X171" s="228">
        <v>27.498899725402154</v>
      </c>
      <c r="Y171" s="228">
        <v>-4.204108446829224</v>
      </c>
      <c r="Z171" s="228">
        <v>4.4846497246060721</v>
      </c>
      <c r="AA171" s="228">
        <v>11.082109849923754</v>
      </c>
      <c r="AB171" s="228">
        <v>2.6651254812317404</v>
      </c>
      <c r="AC171" s="228">
        <v>3.1498423785286889</v>
      </c>
      <c r="AD171" s="1"/>
    </row>
    <row r="172" spans="1:30">
      <c r="A172" s="72" t="s">
        <v>153</v>
      </c>
      <c r="B172" s="72" t="s">
        <v>154</v>
      </c>
      <c r="C172" s="72" t="s">
        <v>479</v>
      </c>
      <c r="D172" s="72" t="s">
        <v>480</v>
      </c>
      <c r="E172" s="73">
        <v>4.3781509116150659</v>
      </c>
      <c r="F172" s="73">
        <v>4.1398537238356283</v>
      </c>
      <c r="G172" s="73">
        <v>1.4091823276342268</v>
      </c>
      <c r="H172" s="73">
        <v>3.4527796621341338</v>
      </c>
      <c r="I172" s="73">
        <v>3.5329769401062521</v>
      </c>
      <c r="J172" s="228">
        <v>33.597989130428203</v>
      </c>
      <c r="K172" s="228">
        <v>29.580485159002734</v>
      </c>
      <c r="L172" s="228">
        <v>2.2527696981642578</v>
      </c>
      <c r="M172" s="228">
        <v>23.775121073347648</v>
      </c>
      <c r="N172" s="228">
        <v>17.193850392198698</v>
      </c>
      <c r="O172" s="228">
        <v>3.2811430831419983</v>
      </c>
      <c r="P172" s="228">
        <v>73.558266484404101</v>
      </c>
      <c r="Q172" s="228">
        <v>-3.9352699463754703</v>
      </c>
      <c r="R172" s="228">
        <v>13.194306762398924</v>
      </c>
      <c r="S172" s="228">
        <v>12.825003844691295</v>
      </c>
      <c r="T172" s="228">
        <v>16.615453269305164</v>
      </c>
      <c r="U172" s="228">
        <v>12.486064541475585</v>
      </c>
      <c r="V172" s="228">
        <v>6.7961577520448913</v>
      </c>
      <c r="W172" s="228">
        <v>9.9922621965066867</v>
      </c>
      <c r="X172" s="228">
        <v>7.7830629255571893</v>
      </c>
      <c r="Y172" s="228">
        <v>17.176918778179129</v>
      </c>
      <c r="Z172" s="228">
        <v>17.669149021478376</v>
      </c>
      <c r="AA172" s="228">
        <v>11.701333275479243</v>
      </c>
      <c r="AB172" s="228">
        <v>6.6927637462790557</v>
      </c>
      <c r="AC172" s="228">
        <v>-0.19057975717286979</v>
      </c>
      <c r="AD172" s="1"/>
    </row>
    <row r="173" spans="1:30">
      <c r="A173" s="72" t="s">
        <v>153</v>
      </c>
      <c r="B173" s="72" t="s">
        <v>154</v>
      </c>
      <c r="C173" s="72" t="s">
        <v>481</v>
      </c>
      <c r="D173" s="72" t="s">
        <v>482</v>
      </c>
      <c r="J173" s="228">
        <v>3.2894354837592203</v>
      </c>
      <c r="K173" s="228">
        <v>1.4714069795408875</v>
      </c>
      <c r="L173" s="228">
        <v>1.0354268900971846</v>
      </c>
      <c r="M173" s="228">
        <v>-1.3573380989734147</v>
      </c>
      <c r="N173" s="228">
        <v>-3.8988380498317809</v>
      </c>
      <c r="O173" s="228">
        <v>3.7392030918222332</v>
      </c>
      <c r="P173" s="228">
        <v>-2.2428200514494705</v>
      </c>
      <c r="Q173" s="228">
        <v>-1.2487471250255453</v>
      </c>
      <c r="R173" s="228">
        <v>-1.7076402957679591</v>
      </c>
      <c r="S173" s="228">
        <v>4.249903057439397</v>
      </c>
      <c r="T173" s="228">
        <v>2.2261688030732927</v>
      </c>
      <c r="U173" s="228">
        <v>1.7199843756695117</v>
      </c>
      <c r="V173" s="228">
        <v>5.8609939478857029</v>
      </c>
      <c r="W173" s="228">
        <v>-1.491610083787009</v>
      </c>
      <c r="X173" s="228">
        <v>3.521018895060493</v>
      </c>
      <c r="Y173" s="228">
        <v>-4.5987608001212266E-2</v>
      </c>
      <c r="Z173" s="228">
        <v>1.1630640985011951</v>
      </c>
      <c r="AA173" s="228">
        <v>1.1595423293229601</v>
      </c>
      <c r="AB173" s="228">
        <v>-6.1148968976141305E-2</v>
      </c>
      <c r="AC173" s="228">
        <v>0.21874611166180102</v>
      </c>
      <c r="AD173" s="1"/>
    </row>
    <row r="174" spans="1:30">
      <c r="A174" s="72" t="s">
        <v>153</v>
      </c>
      <c r="B174" s="72" t="s">
        <v>154</v>
      </c>
      <c r="C174" s="72" t="s">
        <v>483</v>
      </c>
      <c r="D174" s="72" t="s">
        <v>484</v>
      </c>
      <c r="E174" s="73">
        <v>6.8571341553355722</v>
      </c>
      <c r="F174" s="73">
        <v>34.619125741868856</v>
      </c>
      <c r="G174" s="73">
        <v>11.43101365038612</v>
      </c>
      <c r="H174" s="73">
        <v>29.77681345944805</v>
      </c>
      <c r="I174" s="73">
        <v>13.448487134034764</v>
      </c>
      <c r="J174" s="228"/>
      <c r="K174" s="228"/>
      <c r="L174" s="228"/>
      <c r="M174" s="228"/>
      <c r="N174" s="228"/>
      <c r="O174" s="228"/>
      <c r="P174" s="228"/>
      <c r="Q174" s="228"/>
      <c r="R174" s="228"/>
      <c r="S174" s="228"/>
      <c r="T174" s="228"/>
      <c r="U174" s="228"/>
      <c r="V174" s="228"/>
      <c r="W174" s="228"/>
      <c r="X174" s="228"/>
      <c r="Y174" s="228"/>
      <c r="Z174" s="228"/>
      <c r="AA174" s="228"/>
      <c r="AB174" s="228"/>
      <c r="AC174" s="228"/>
      <c r="AD174" s="1"/>
    </row>
    <row r="175" spans="1:30">
      <c r="A175" s="72" t="s">
        <v>153</v>
      </c>
      <c r="B175" s="72" t="s">
        <v>154</v>
      </c>
      <c r="C175" s="72" t="s">
        <v>485</v>
      </c>
      <c r="D175" s="72" t="s">
        <v>486</v>
      </c>
      <c r="F175" s="73">
        <v>94.927777216273483</v>
      </c>
      <c r="G175" s="73">
        <v>208.17541329700964</v>
      </c>
      <c r="H175" s="73">
        <v>37.080195274297068</v>
      </c>
      <c r="I175" s="73">
        <v>22.589238738703415</v>
      </c>
      <c r="J175" s="228">
        <v>9.8910721064969067</v>
      </c>
      <c r="K175" s="228">
        <v>4.4514472550488478</v>
      </c>
      <c r="L175" s="228">
        <v>4.8627248765995716</v>
      </c>
      <c r="M175" s="228">
        <v>4.9967465848576467</v>
      </c>
      <c r="N175" s="228">
        <v>7.2840363052036281</v>
      </c>
      <c r="O175" s="228">
        <v>9.3731790535836979</v>
      </c>
      <c r="P175" s="228">
        <v>5.0882821714023549</v>
      </c>
      <c r="Q175" s="228">
        <v>3.9523891853296362</v>
      </c>
      <c r="R175" s="228">
        <v>5.35475427770929</v>
      </c>
      <c r="S175" s="228">
        <v>5.7817651260114928</v>
      </c>
      <c r="T175" s="228">
        <v>2.4461721384555091</v>
      </c>
      <c r="U175" s="228">
        <v>2.9210217663296731</v>
      </c>
      <c r="V175" s="228">
        <v>1.1233664849731326</v>
      </c>
      <c r="W175" s="228">
        <v>2.8347028668256513</v>
      </c>
      <c r="X175" s="228">
        <v>-1.1649759214735553</v>
      </c>
      <c r="Y175" s="228">
        <v>0.48532161635563398</v>
      </c>
      <c r="Z175" s="228">
        <v>1.6468698201048397</v>
      </c>
      <c r="AA175" s="228">
        <v>1.2631714817152044</v>
      </c>
      <c r="AB175" s="228">
        <v>0.51865972929961401</v>
      </c>
      <c r="AC175" s="228">
        <v>-0.18059182645471594</v>
      </c>
      <c r="AD175" s="1"/>
    </row>
    <row r="176" spans="1:30">
      <c r="A176" s="72" t="s">
        <v>153</v>
      </c>
      <c r="B176" s="72" t="s">
        <v>154</v>
      </c>
      <c r="C176" s="72" t="s">
        <v>487</v>
      </c>
      <c r="D176" s="72" t="s">
        <v>488</v>
      </c>
      <c r="F176" s="73">
        <v>7.2469730677716626</v>
      </c>
      <c r="G176" s="73">
        <v>13.165523364874133</v>
      </c>
      <c r="H176" s="73">
        <v>13.587989396190352</v>
      </c>
      <c r="I176" s="73">
        <v>6.9473593673593541</v>
      </c>
      <c r="J176" s="228"/>
      <c r="K176" s="228">
        <v>11.387647238166679</v>
      </c>
      <c r="L176" s="228">
        <v>8.4284947958663565</v>
      </c>
      <c r="M176" s="228">
        <v>7.3928352846155434</v>
      </c>
      <c r="N176" s="228">
        <v>6.5901410482435381</v>
      </c>
      <c r="O176" s="228">
        <v>5.447223219149862</v>
      </c>
      <c r="P176" s="228">
        <v>8.6709194419658928</v>
      </c>
      <c r="Q176" s="228">
        <v>7.5802078352488849</v>
      </c>
      <c r="R176" s="228">
        <v>5.654244360520039</v>
      </c>
      <c r="S176" s="228">
        <v>3.3161181032105986</v>
      </c>
      <c r="T176" s="228">
        <v>1.5502375640163564</v>
      </c>
      <c r="U176" s="228">
        <v>2.1882318699168621</v>
      </c>
      <c r="V176" s="228">
        <v>4.1686697395699781</v>
      </c>
      <c r="W176" s="228">
        <v>4.512225700683274</v>
      </c>
      <c r="X176" s="228">
        <v>3.3555478841052633</v>
      </c>
      <c r="Y176" s="228">
        <v>-0.9871095110904804</v>
      </c>
      <c r="Z176" s="228">
        <v>1.1194414358317744</v>
      </c>
      <c r="AA176" s="228">
        <v>0.26451470339922878</v>
      </c>
      <c r="AB176" s="228">
        <v>0.8420874432087686</v>
      </c>
      <c r="AC176" s="228">
        <v>0.81393186599272838</v>
      </c>
      <c r="AD176" s="1"/>
    </row>
    <row r="177" spans="1:30">
      <c r="A177" s="72" t="s">
        <v>153</v>
      </c>
      <c r="B177" s="72" t="s">
        <v>154</v>
      </c>
      <c r="C177" s="72" t="s">
        <v>489</v>
      </c>
      <c r="D177" s="72" t="s">
        <v>490</v>
      </c>
      <c r="E177" s="73">
        <v>215.46680065998191</v>
      </c>
      <c r="J177" s="228">
        <v>6.8440934180889315</v>
      </c>
      <c r="K177" s="228">
        <v>12.152709779039796</v>
      </c>
      <c r="L177" s="228">
        <v>6.25788744036808</v>
      </c>
      <c r="M177" s="228">
        <v>5.6058294290910027</v>
      </c>
      <c r="N177" s="228">
        <v>3.3192452085015134</v>
      </c>
      <c r="O177" s="228">
        <v>10.702271824828841</v>
      </c>
      <c r="P177" s="228">
        <v>3.7352653186126616</v>
      </c>
      <c r="Q177" s="228">
        <v>12.23395248091883</v>
      </c>
      <c r="R177" s="228">
        <v>1.7028440609061306</v>
      </c>
      <c r="S177" s="228">
        <v>7.1669801947985263</v>
      </c>
      <c r="T177" s="228">
        <v>5.3008409837805033</v>
      </c>
      <c r="U177" s="228">
        <v>4.2629753231666427</v>
      </c>
      <c r="V177" s="228">
        <v>5.8800564725497253</v>
      </c>
      <c r="W177" s="228">
        <v>11.440527250202592</v>
      </c>
      <c r="X177" s="228">
        <v>7.2341189836119923</v>
      </c>
      <c r="Y177" s="228">
        <v>5.2259148550344037</v>
      </c>
      <c r="Z177" s="228">
        <v>10.754931567397492</v>
      </c>
      <c r="AA177" s="228">
        <v>6.3513199084149079</v>
      </c>
      <c r="AB177" s="228">
        <v>-0.37702709615811614</v>
      </c>
      <c r="AC177" s="228">
        <v>8.7509414432062727</v>
      </c>
      <c r="AD177" s="1"/>
    </row>
    <row r="178" spans="1:30">
      <c r="A178" s="72" t="s">
        <v>153</v>
      </c>
      <c r="B178" s="72" t="s">
        <v>154</v>
      </c>
      <c r="C178" s="72" t="s">
        <v>491</v>
      </c>
      <c r="D178" s="72" t="s">
        <v>492</v>
      </c>
      <c r="E178" s="73">
        <v>15.521507205436663</v>
      </c>
      <c r="F178" s="73">
        <v>15.727008693166965</v>
      </c>
      <c r="G178" s="73">
        <v>14.57115172156287</v>
      </c>
      <c r="H178" s="73">
        <v>13.08756887479899</v>
      </c>
      <c r="I178" s="73">
        <v>9.59401015335024</v>
      </c>
      <c r="J178" s="228"/>
      <c r="K178" s="228"/>
      <c r="L178" s="228"/>
      <c r="M178" s="228"/>
      <c r="N178" s="228"/>
      <c r="O178" s="228"/>
      <c r="P178" s="228"/>
      <c r="Q178" s="228"/>
      <c r="R178" s="228"/>
      <c r="S178" s="228"/>
      <c r="T178" s="228"/>
      <c r="U178" s="228"/>
      <c r="V178" s="228"/>
      <c r="W178" s="228"/>
      <c r="X178" s="228"/>
      <c r="Y178" s="228"/>
      <c r="Z178" s="228"/>
      <c r="AA178" s="228"/>
      <c r="AB178" s="228"/>
      <c r="AC178" s="228"/>
      <c r="AD178" s="1"/>
    </row>
    <row r="179" spans="1:30">
      <c r="A179" s="72" t="s">
        <v>153</v>
      </c>
      <c r="B179" s="72" t="s">
        <v>154</v>
      </c>
      <c r="C179" s="72" t="s">
        <v>493</v>
      </c>
      <c r="D179" s="72" t="s">
        <v>494</v>
      </c>
      <c r="J179" s="228">
        <v>10.213495916406231</v>
      </c>
      <c r="K179" s="228">
        <v>7.905762617722516</v>
      </c>
      <c r="L179" s="228">
        <v>7.9871533674518815</v>
      </c>
      <c r="M179" s="228">
        <v>7.7873391569621049</v>
      </c>
      <c r="N179" s="228">
        <v>7.027824747255849</v>
      </c>
      <c r="O179" s="228">
        <v>8.7963222595022046</v>
      </c>
      <c r="P179" s="228">
        <v>7.641736214751333</v>
      </c>
      <c r="Q179" s="228">
        <v>12.205405688193906</v>
      </c>
      <c r="R179" s="228">
        <v>5.7936025975283911</v>
      </c>
      <c r="S179" s="228">
        <v>6.5271139772024469</v>
      </c>
      <c r="T179" s="228">
        <v>5.4490666230227589</v>
      </c>
      <c r="U179" s="228">
        <v>6.2741537708995025</v>
      </c>
      <c r="V179" s="228">
        <v>8.8492898126298059</v>
      </c>
      <c r="W179" s="228">
        <v>8.8315688644124748</v>
      </c>
      <c r="X179" s="228">
        <v>7.5045113457487247</v>
      </c>
      <c r="Y179" s="228">
        <v>6.3510267905241449</v>
      </c>
      <c r="Z179" s="228">
        <v>6.6517827868979538</v>
      </c>
      <c r="AA179" s="228">
        <v>5.5122264718124399</v>
      </c>
      <c r="AB179" s="228">
        <v>5.985635145589697</v>
      </c>
      <c r="AC179" s="228">
        <v>5.7955287978014809</v>
      </c>
      <c r="AD179" s="1"/>
    </row>
    <row r="180" spans="1:30">
      <c r="A180" s="72" t="s">
        <v>153</v>
      </c>
      <c r="B180" s="72" t="s">
        <v>154</v>
      </c>
      <c r="C180" s="72" t="s">
        <v>495</v>
      </c>
      <c r="D180" s="72" t="s">
        <v>496</v>
      </c>
      <c r="E180" s="73">
        <v>7.3262511672533179</v>
      </c>
      <c r="F180" s="73">
        <v>6.9351394977320382</v>
      </c>
      <c r="G180" s="73">
        <v>6.7107711959334466</v>
      </c>
      <c r="H180" s="73">
        <v>4.5372412403737314</v>
      </c>
      <c r="I180" s="73">
        <v>3.8798420092189332</v>
      </c>
      <c r="J180" s="228"/>
      <c r="K180" s="228"/>
      <c r="L180" s="228"/>
      <c r="M180" s="228"/>
      <c r="N180" s="228"/>
      <c r="O180" s="228"/>
      <c r="P180" s="228"/>
      <c r="Q180" s="228"/>
      <c r="R180" s="228"/>
      <c r="S180" s="228"/>
      <c r="T180" s="228"/>
      <c r="U180" s="228"/>
      <c r="V180" s="228"/>
      <c r="W180" s="228"/>
      <c r="X180" s="228">
        <v>-17.2939729397294</v>
      </c>
      <c r="Y180" s="228">
        <v>21.627969400080516</v>
      </c>
      <c r="Z180" s="228">
        <v>54.143071575292225</v>
      </c>
      <c r="AA180" s="228">
        <v>6.4685827930381237</v>
      </c>
      <c r="AB180" s="228">
        <v>13.021290099677273</v>
      </c>
      <c r="AC180" s="228">
        <v>-3.0851563895946867</v>
      </c>
      <c r="AD180" s="1"/>
    </row>
    <row r="181" spans="1:30">
      <c r="A181" s="72" t="s">
        <v>153</v>
      </c>
      <c r="B181" s="72" t="s">
        <v>154</v>
      </c>
      <c r="C181" s="72" t="s">
        <v>497</v>
      </c>
      <c r="D181" s="72" t="s">
        <v>498</v>
      </c>
      <c r="E181" s="73">
        <v>20.06326999716994</v>
      </c>
      <c r="F181" s="73">
        <v>10.624009673792983</v>
      </c>
      <c r="G181" s="73">
        <v>9.4036969483408939</v>
      </c>
      <c r="H181" s="73">
        <v>9.8844593279547865</v>
      </c>
      <c r="I181" s="73">
        <v>9.7705003352917146</v>
      </c>
      <c r="J181" s="228">
        <v>4.9331297300779795</v>
      </c>
      <c r="K181" s="228">
        <v>3.4708669409838393</v>
      </c>
      <c r="L181" s="228">
        <v>2.3818280252974517</v>
      </c>
      <c r="M181" s="228">
        <v>2.5327598347177229</v>
      </c>
      <c r="N181" s="228">
        <v>2.6647130700514907</v>
      </c>
      <c r="O181" s="228">
        <v>3.2760807630670428</v>
      </c>
      <c r="P181" s="228">
        <v>4.079870289678226</v>
      </c>
      <c r="Q181" s="228">
        <v>4.1151006403649149</v>
      </c>
      <c r="R181" s="228">
        <v>3.9189088446900371</v>
      </c>
      <c r="S181" s="228">
        <v>3.9212756946449474</v>
      </c>
      <c r="T181" s="228">
        <v>4.149389715741421</v>
      </c>
      <c r="U181" s="228">
        <v>3.9782041804951689</v>
      </c>
      <c r="V181" s="228">
        <v>3.3312363368587938</v>
      </c>
      <c r="W181" s="228">
        <v>2.1355257379800179</v>
      </c>
      <c r="X181" s="228">
        <v>0.25254111289999059</v>
      </c>
      <c r="Y181" s="228">
        <v>0.16032859020198487</v>
      </c>
      <c r="Z181" s="228">
        <v>2.8969173995392339E-2</v>
      </c>
      <c r="AA181" s="228">
        <v>4.8651193795663517E-2</v>
      </c>
      <c r="AB181" s="228">
        <v>0.56917537979452959</v>
      </c>
      <c r="AC181" s="228">
        <v>-0.3965584523411394</v>
      </c>
      <c r="AD181" s="1"/>
    </row>
    <row r="182" spans="1:30">
      <c r="A182" s="72" t="s">
        <v>153</v>
      </c>
      <c r="B182" s="72" t="s">
        <v>154</v>
      </c>
      <c r="C182" s="72" t="s">
        <v>499</v>
      </c>
      <c r="D182" s="72" t="s">
        <v>500</v>
      </c>
      <c r="E182" s="73">
        <v>8.6609918275166535</v>
      </c>
      <c r="F182" s="73">
        <v>2.9708151386713695</v>
      </c>
      <c r="G182" s="73">
        <v>6.937372948664617</v>
      </c>
      <c r="H182" s="73">
        <v>2.2797114145844972</v>
      </c>
      <c r="I182" s="73">
        <v>6.3683002161339894</v>
      </c>
      <c r="J182" s="228">
        <v>9.3035279355783302</v>
      </c>
      <c r="K182" s="228">
        <v>10.817420790159019</v>
      </c>
      <c r="L182" s="228">
        <v>8.9245745141639077</v>
      </c>
      <c r="M182" s="228">
        <v>9.2140644529289659</v>
      </c>
      <c r="N182" s="228">
        <v>4.1627632540075297</v>
      </c>
      <c r="O182" s="228">
        <v>7.2773413054626275</v>
      </c>
      <c r="P182" s="228">
        <v>13.664749087650634</v>
      </c>
      <c r="Q182" s="228">
        <v>11.812565273610701</v>
      </c>
      <c r="R182" s="228">
        <v>5.1491384254295696</v>
      </c>
      <c r="S182" s="228">
        <v>8.8014924612303673</v>
      </c>
      <c r="T182" s="228">
        <v>10.418726751389926</v>
      </c>
      <c r="U182" s="228">
        <v>11.277029450278945</v>
      </c>
      <c r="V182" s="228">
        <v>14.028442823291059</v>
      </c>
      <c r="W182" s="228">
        <v>16.327016023585614</v>
      </c>
      <c r="X182" s="228">
        <v>5.8798826355712919</v>
      </c>
      <c r="Y182" s="228">
        <v>22.799337219068221</v>
      </c>
      <c r="Z182" s="228">
        <v>3.8313339725074513</v>
      </c>
      <c r="AA182" s="228">
        <v>10.82848438433534</v>
      </c>
      <c r="AB182" s="228">
        <v>6.2369151979991102</v>
      </c>
      <c r="AC182" s="228">
        <v>2.7130962767751186</v>
      </c>
      <c r="AD182" s="1"/>
    </row>
    <row r="183" spans="1:30">
      <c r="A183" s="72" t="s">
        <v>153</v>
      </c>
      <c r="B183" s="72" t="s">
        <v>154</v>
      </c>
      <c r="C183" s="72" t="s">
        <v>501</v>
      </c>
      <c r="D183" s="72" t="s">
        <v>502</v>
      </c>
      <c r="E183" s="73">
        <v>3.2054869298095952</v>
      </c>
      <c r="F183" s="73">
        <v>5.7968381478303428</v>
      </c>
      <c r="G183" s="73">
        <v>3.514604380587727</v>
      </c>
      <c r="H183" s="73">
        <v>0.35380687421138646</v>
      </c>
      <c r="I183" s="73">
        <v>3.7161468990291695</v>
      </c>
      <c r="J183" s="228">
        <v>2.1000714814775279</v>
      </c>
      <c r="K183" s="228">
        <v>0.44194811626496744</v>
      </c>
      <c r="L183" s="228">
        <v>4.7416363113494668</v>
      </c>
      <c r="M183" s="228">
        <v>2.8523489534600088</v>
      </c>
      <c r="N183" s="228">
        <v>3.3502130735301847</v>
      </c>
      <c r="O183" s="228">
        <v>2.5708910080250149</v>
      </c>
      <c r="P183" s="228">
        <v>4.4146648849602457</v>
      </c>
      <c r="Q183" s="228">
        <v>2.535857692550664</v>
      </c>
      <c r="R183" s="228">
        <v>-1.0993803607723152</v>
      </c>
      <c r="S183" s="228">
        <v>3.4847256030593456</v>
      </c>
      <c r="T183" s="228">
        <v>-0.80010176384243437</v>
      </c>
      <c r="U183" s="228">
        <v>10.594752596055599</v>
      </c>
      <c r="V183" s="228">
        <v>4.5959866170164076</v>
      </c>
      <c r="W183" s="228">
        <v>3.1254134181209423</v>
      </c>
      <c r="X183" s="228">
        <v>2.2147049343041374</v>
      </c>
      <c r="Y183" s="228">
        <v>0.93906358097129328</v>
      </c>
      <c r="Z183" s="228">
        <v>3.3875886586153712</v>
      </c>
      <c r="AA183" s="228">
        <v>1.7789605406728981</v>
      </c>
      <c r="AB183" s="228">
        <v>1.6490122498609168</v>
      </c>
      <c r="AC183" s="228">
        <v>1.2629083141330426</v>
      </c>
      <c r="AD183" s="1"/>
    </row>
    <row r="184" spans="1:30">
      <c r="A184" s="72" t="s">
        <v>153</v>
      </c>
      <c r="B184" s="72" t="s">
        <v>154</v>
      </c>
      <c r="C184" s="72" t="s">
        <v>503</v>
      </c>
      <c r="D184" s="72" t="s">
        <v>504</v>
      </c>
      <c r="J184" s="228">
        <v>4.9061868923613474</v>
      </c>
      <c r="K184" s="228">
        <v>-4.1985034340434169</v>
      </c>
      <c r="L184" s="228">
        <v>6.2875483582641891</v>
      </c>
      <c r="M184" s="228">
        <v>2.2898419223646584</v>
      </c>
      <c r="N184" s="228">
        <v>2.8927650808630005</v>
      </c>
      <c r="O184" s="228">
        <v>7.989715887926053</v>
      </c>
      <c r="P184" s="228">
        <v>-1.759807170542814</v>
      </c>
      <c r="Q184" s="228">
        <v>0.44811491708063045</v>
      </c>
      <c r="R184" s="228">
        <v>3.6275008128684192</v>
      </c>
      <c r="S184" s="228">
        <v>1.6098557133742162</v>
      </c>
      <c r="T184" s="228">
        <v>7.1212721949392517</v>
      </c>
      <c r="U184" s="228">
        <v>4.8983815632027756</v>
      </c>
      <c r="V184" s="228">
        <v>8.5034019773740255</v>
      </c>
      <c r="W184" s="228">
        <v>-0.96365829726534002</v>
      </c>
      <c r="X184" s="228">
        <v>-0.19127773435457129</v>
      </c>
      <c r="Y184" s="228">
        <v>7.1218707892876694</v>
      </c>
      <c r="Z184" s="228">
        <v>2.5240367453039312</v>
      </c>
      <c r="AA184" s="228">
        <v>2.7212501257349402</v>
      </c>
      <c r="AB184" s="228">
        <v>1.6326331537625407</v>
      </c>
      <c r="AC184" s="228">
        <v>4.7713647280123581</v>
      </c>
      <c r="AD184" s="1"/>
    </row>
    <row r="185" spans="1:30">
      <c r="A185" s="72" t="s">
        <v>153</v>
      </c>
      <c r="B185" s="72" t="s">
        <v>154</v>
      </c>
      <c r="C185" s="72" t="s">
        <v>505</v>
      </c>
      <c r="D185" s="72" t="s">
        <v>506</v>
      </c>
      <c r="E185" s="73">
        <v>6.4246603954495924</v>
      </c>
      <c r="F185" s="73">
        <v>6.5509887054082014</v>
      </c>
      <c r="G185" s="73">
        <v>2.061122395499936</v>
      </c>
      <c r="H185" s="73">
        <v>2.2341599102332594</v>
      </c>
      <c r="I185" s="73">
        <v>5.0312312507602144</v>
      </c>
      <c r="J185" s="228"/>
      <c r="K185" s="228"/>
      <c r="L185" s="228"/>
      <c r="M185" s="228"/>
      <c r="N185" s="228"/>
      <c r="O185" s="228"/>
      <c r="P185" s="228"/>
      <c r="Q185" s="228"/>
      <c r="R185" s="228"/>
      <c r="S185" s="228"/>
      <c r="T185" s="228"/>
      <c r="U185" s="228"/>
      <c r="V185" s="228"/>
      <c r="W185" s="228"/>
      <c r="X185" s="228"/>
      <c r="Y185" s="228"/>
      <c r="Z185" s="228"/>
      <c r="AA185" s="228"/>
      <c r="AB185" s="228"/>
      <c r="AC185" s="228"/>
      <c r="AD185" s="1"/>
    </row>
    <row r="186" spans="1:30">
      <c r="A186" s="72" t="s">
        <v>153</v>
      </c>
      <c r="B186" s="72" t="s">
        <v>154</v>
      </c>
      <c r="C186" s="72" t="s">
        <v>507</v>
      </c>
      <c r="D186" s="72" t="s">
        <v>508</v>
      </c>
      <c r="E186" s="73">
        <v>66.235600527310112</v>
      </c>
      <c r="F186" s="73">
        <v>88.772845134813878</v>
      </c>
      <c r="G186" s="73">
        <v>109.23364583404407</v>
      </c>
      <c r="H186" s="73">
        <v>97.487349552287782</v>
      </c>
      <c r="I186" s="73">
        <v>159.26697597846419</v>
      </c>
      <c r="J186" s="228">
        <v>1.3106331678231982</v>
      </c>
      <c r="K186" s="228">
        <v>3.565953474418194</v>
      </c>
      <c r="L186" s="228">
        <v>1.357830385364494</v>
      </c>
      <c r="M186" s="228">
        <v>3.2121857746993783</v>
      </c>
      <c r="N186" s="228">
        <v>1.8164893416955863</v>
      </c>
      <c r="O186" s="228">
        <v>-0.21326262721082401</v>
      </c>
      <c r="P186" s="228">
        <v>6.6981406569950082</v>
      </c>
      <c r="Q186" s="228">
        <v>1.0170471229257885</v>
      </c>
      <c r="R186" s="228">
        <v>-3.1352922852149447</v>
      </c>
      <c r="S186" s="228">
        <v>4.0140113783824631</v>
      </c>
      <c r="T186" s="228">
        <v>2.9472681353879864</v>
      </c>
      <c r="U186" s="228">
        <v>3.0113431021647585</v>
      </c>
      <c r="V186" s="228">
        <v>8.4097366476441522</v>
      </c>
      <c r="W186" s="228">
        <v>1.9890077667511719E-2</v>
      </c>
      <c r="X186" s="228">
        <v>-0.86789077395363279</v>
      </c>
      <c r="Y186" s="228">
        <v>4.448780363438118</v>
      </c>
      <c r="Z186" s="228">
        <v>-0.32587863285010599</v>
      </c>
      <c r="AA186" s="228">
        <v>1.0898312758574633</v>
      </c>
      <c r="AB186" s="228">
        <v>2.2896004086820909</v>
      </c>
      <c r="AC186" s="228">
        <v>0.60253399382592931</v>
      </c>
      <c r="AD186" s="1"/>
    </row>
    <row r="187" spans="1:30">
      <c r="A187" s="72" t="s">
        <v>153</v>
      </c>
      <c r="B187" s="72" t="s">
        <v>154</v>
      </c>
      <c r="C187" s="72" t="s">
        <v>509</v>
      </c>
      <c r="D187" s="72" t="s">
        <v>510</v>
      </c>
      <c r="E187" s="73">
        <v>43.855871096999998</v>
      </c>
      <c r="F187" s="73">
        <v>12.327737408999999</v>
      </c>
      <c r="G187" s="73">
        <v>35.650006841</v>
      </c>
      <c r="H187" s="73">
        <v>159.01446218000001</v>
      </c>
      <c r="I187" s="73">
        <v>439.01649990999999</v>
      </c>
      <c r="J187" s="228">
        <v>104.55502867222754</v>
      </c>
      <c r="K187" s="228">
        <v>32.562253889827218</v>
      </c>
      <c r="L187" s="228">
        <v>47.58344730777506</v>
      </c>
      <c r="M187" s="228">
        <v>17.662270936783713</v>
      </c>
      <c r="N187" s="228">
        <v>15.823577943245809</v>
      </c>
      <c r="O187" s="228">
        <v>9.8531365808522509</v>
      </c>
      <c r="P187" s="228">
        <v>1.6071031618796212</v>
      </c>
      <c r="Q187" s="228">
        <v>7.3889724987293164</v>
      </c>
      <c r="R187" s="228">
        <v>9.6700607481068346</v>
      </c>
      <c r="S187" s="228">
        <v>15.673809346332803</v>
      </c>
      <c r="T187" s="228">
        <v>8.6248637586360246</v>
      </c>
      <c r="U187" s="228">
        <v>9.376786712967828</v>
      </c>
      <c r="V187" s="228">
        <v>6.6694339684637356</v>
      </c>
      <c r="W187" s="228">
        <v>14.249583892298375</v>
      </c>
      <c r="X187" s="228">
        <v>3.9594768198425641</v>
      </c>
      <c r="Y187" s="228">
        <v>19.580752767627985</v>
      </c>
      <c r="Z187" s="228">
        <v>21.001580277825838</v>
      </c>
      <c r="AA187" s="228">
        <v>27.585415216779353</v>
      </c>
      <c r="AB187" s="228">
        <v>36.673057485389165</v>
      </c>
      <c r="AC187" s="228">
        <v>29.884133881585711</v>
      </c>
      <c r="AD187" s="1"/>
    </row>
    <row r="188" spans="1:30">
      <c r="A188" s="72" t="s">
        <v>153</v>
      </c>
      <c r="B188" s="72" t="s">
        <v>154</v>
      </c>
      <c r="C188" s="72" t="s">
        <v>511</v>
      </c>
      <c r="D188" s="72" t="s">
        <v>512</v>
      </c>
      <c r="E188" s="73">
        <v>30.384909438233535</v>
      </c>
      <c r="F188" s="73">
        <v>8.7777527296664317</v>
      </c>
      <c r="G188" s="73">
        <v>11.18824753620504</v>
      </c>
      <c r="H188" s="73">
        <v>17.389760576382926</v>
      </c>
      <c r="I188" s="73">
        <v>10.970427457013059</v>
      </c>
      <c r="J188" s="228">
        <v>273.95011396166791</v>
      </c>
      <c r="K188" s="228">
        <v>11.095995152948618</v>
      </c>
      <c r="L188" s="228">
        <v>1.8998146747809557</v>
      </c>
      <c r="M188" s="228">
        <v>9.0194270468813897E-2</v>
      </c>
      <c r="N188" s="228">
        <v>103.2204316202093</v>
      </c>
      <c r="O188" s="228">
        <v>54.759594556470745</v>
      </c>
      <c r="P188" s="228">
        <v>35.173108368037134</v>
      </c>
      <c r="Q188" s="228">
        <v>45.988478519707741</v>
      </c>
      <c r="R188" s="228">
        <v>23.071312075078637</v>
      </c>
      <c r="S188" s="228">
        <v>12.321054415636382</v>
      </c>
      <c r="T188" s="228">
        <v>15.485247925331862</v>
      </c>
      <c r="U188" s="228">
        <v>41.619989865373697</v>
      </c>
      <c r="V188" s="228">
        <v>6.4252012212045599</v>
      </c>
      <c r="W188" s="228">
        <v>15.521143537820123</v>
      </c>
      <c r="X188" s="228">
        <v>6.483624612225384</v>
      </c>
      <c r="Y188" s="228">
        <v>7.208341793983692</v>
      </c>
      <c r="Z188" s="228">
        <v>14.474040007442255</v>
      </c>
      <c r="AA188" s="228">
        <v>10.326098527520926</v>
      </c>
      <c r="AB188" s="228">
        <v>0.18724746230411426</v>
      </c>
      <c r="AC188" s="228">
        <v>-0.29019526460214706</v>
      </c>
      <c r="AD188" s="1"/>
    </row>
    <row r="189" spans="1:30">
      <c r="A189" s="72" t="s">
        <v>153</v>
      </c>
      <c r="B189" s="72" t="s">
        <v>154</v>
      </c>
      <c r="C189" s="72" t="s">
        <v>513</v>
      </c>
      <c r="D189" s="72" t="s">
        <v>514</v>
      </c>
      <c r="E189" s="73">
        <v>8.7157201126390191</v>
      </c>
      <c r="F189" s="73">
        <v>8.9774455145167167</v>
      </c>
      <c r="G189" s="73">
        <v>0.97771173630772523</v>
      </c>
      <c r="H189" s="73">
        <v>3.2441296326690292</v>
      </c>
      <c r="I189" s="73">
        <v>2.6256900627891184</v>
      </c>
      <c r="J189" s="228">
        <v>16.649380519578798</v>
      </c>
      <c r="K189" s="228">
        <v>7.6823650306159834</v>
      </c>
      <c r="L189" s="228">
        <v>11.344841230250964</v>
      </c>
      <c r="M189" s="228">
        <v>7.4052777165892252</v>
      </c>
      <c r="N189" s="228">
        <v>5.3700594012564551</v>
      </c>
      <c r="O189" s="228">
        <v>9.9388799593939723</v>
      </c>
      <c r="P189" s="228">
        <v>8.5440376744968347</v>
      </c>
      <c r="Q189" s="228">
        <v>9.1444184950321983</v>
      </c>
      <c r="R189" s="228">
        <v>6.3057454869209835</v>
      </c>
      <c r="S189" s="228">
        <v>8.3388254957485088</v>
      </c>
      <c r="T189" s="228">
        <v>2.5679370013611162</v>
      </c>
      <c r="U189" s="228">
        <v>17.591547278269374</v>
      </c>
      <c r="V189" s="228">
        <v>4.1328323339642168</v>
      </c>
      <c r="W189" s="228">
        <v>13.261756070344987</v>
      </c>
      <c r="X189" s="228">
        <v>5.4953849676396374</v>
      </c>
      <c r="Y189" s="228">
        <v>-4.6773668734973626</v>
      </c>
      <c r="Z189" s="228">
        <v>37.70266159036899</v>
      </c>
      <c r="AA189" s="228">
        <v>8.6348149988096026</v>
      </c>
      <c r="AB189" s="228">
        <v>6.0856553921837104</v>
      </c>
      <c r="AC189" s="228">
        <v>6.1192942629293441</v>
      </c>
      <c r="AD189" s="1"/>
    </row>
    <row r="190" spans="1:30">
      <c r="A190" s="72" t="s">
        <v>153</v>
      </c>
      <c r="B190" s="72" t="s">
        <v>154</v>
      </c>
      <c r="C190" s="72" t="s">
        <v>515</v>
      </c>
      <c r="D190" s="72" t="s">
        <v>516</v>
      </c>
      <c r="E190" s="73">
        <v>4.6036212724299759</v>
      </c>
      <c r="F190" s="73">
        <v>5.4091048316053332</v>
      </c>
      <c r="G190" s="73">
        <v>2.1246350084210803</v>
      </c>
      <c r="H190" s="73">
        <v>2.3220240222929505</v>
      </c>
      <c r="I190" s="73">
        <v>1.1843870944721573</v>
      </c>
      <c r="J190" s="228">
        <v>3.7984329675625474</v>
      </c>
      <c r="K190" s="228">
        <v>1.0393077520980114</v>
      </c>
      <c r="L190" s="228">
        <v>1.5692634083129633</v>
      </c>
      <c r="M190" s="228">
        <v>0.78047886901913444</v>
      </c>
      <c r="N190" s="228">
        <v>0.93503075635659627</v>
      </c>
      <c r="O190" s="228">
        <v>1.5587862393896472</v>
      </c>
      <c r="P190" s="228">
        <v>2.5048775907218186</v>
      </c>
      <c r="Q190" s="228">
        <v>1.5955646057742854</v>
      </c>
      <c r="R190" s="228">
        <v>1.7581206466098109</v>
      </c>
      <c r="S190" s="228">
        <v>0.42923763749340083</v>
      </c>
      <c r="T190" s="228">
        <v>0.80368334599205582</v>
      </c>
      <c r="U190" s="228">
        <v>1.8211226165258694</v>
      </c>
      <c r="V190" s="228">
        <v>2.8849087435455374</v>
      </c>
      <c r="W190" s="228">
        <v>3.3218224455894898</v>
      </c>
      <c r="X190" s="228">
        <v>2.3831359367099338</v>
      </c>
      <c r="Y190" s="228">
        <v>0.9909354056808013</v>
      </c>
      <c r="Z190" s="228">
        <v>1.1842444243300889</v>
      </c>
      <c r="AA190" s="228">
        <v>1.0612011337833422</v>
      </c>
      <c r="AB190" s="228">
        <v>1.0554269430468395</v>
      </c>
      <c r="AC190" s="228">
        <v>1.5633716389189374</v>
      </c>
      <c r="AD190" s="1"/>
    </row>
    <row r="191" spans="1:30">
      <c r="A191" s="72" t="s">
        <v>153</v>
      </c>
      <c r="B191" s="72" t="s">
        <v>154</v>
      </c>
      <c r="C191" s="72" t="s">
        <v>517</v>
      </c>
      <c r="D191" s="72" t="s">
        <v>518</v>
      </c>
      <c r="E191" s="73">
        <v>19.334870157116057</v>
      </c>
      <c r="F191" s="73">
        <v>7.6105170343653441</v>
      </c>
      <c r="G191" s="73">
        <v>5.1189858186402262</v>
      </c>
      <c r="H191" s="73">
        <v>5.8530815469422919</v>
      </c>
      <c r="I191" s="73">
        <v>13.623472319972279</v>
      </c>
      <c r="J191" s="228">
        <v>0.73775773872353057</v>
      </c>
      <c r="K191" s="228">
        <v>0.20914183827387944</v>
      </c>
      <c r="L191" s="228">
        <v>-0.21126111376290169</v>
      </c>
      <c r="M191" s="228">
        <v>-0.12581799557430884</v>
      </c>
      <c r="N191" s="228">
        <v>0.17886716952277482</v>
      </c>
      <c r="O191" s="228">
        <v>1.3545098889337766</v>
      </c>
      <c r="P191" s="228">
        <v>1.0309700516786222</v>
      </c>
      <c r="Q191" s="228">
        <v>-0.32924468727236444</v>
      </c>
      <c r="R191" s="228">
        <v>0.9463766709077106</v>
      </c>
      <c r="S191" s="228">
        <v>0.3852544354716656</v>
      </c>
      <c r="T191" s="228">
        <v>0.63973311794866561</v>
      </c>
      <c r="U191" s="228">
        <v>1.9511353625148331</v>
      </c>
      <c r="V191" s="228">
        <v>2.2616875676330039</v>
      </c>
      <c r="W191" s="228">
        <v>1.9193285244288916</v>
      </c>
      <c r="X191" s="228">
        <v>0.41085135469782585</v>
      </c>
      <c r="Y191" s="228">
        <v>0.28860419292917072</v>
      </c>
      <c r="Z191" s="228">
        <v>0.20108250531525584</v>
      </c>
      <c r="AA191" s="228">
        <v>-0.21359913517167683</v>
      </c>
      <c r="AB191" s="228">
        <v>-1.9762765350122891E-2</v>
      </c>
      <c r="AC191" s="228">
        <v>-0.71014305742944828</v>
      </c>
      <c r="AD191" s="1"/>
    </row>
    <row r="192" spans="1:30">
      <c r="A192" s="72" t="s">
        <v>153</v>
      </c>
      <c r="B192" s="72" t="s">
        <v>154</v>
      </c>
      <c r="C192" s="72" t="s">
        <v>519</v>
      </c>
      <c r="D192" s="72" t="s">
        <v>520</v>
      </c>
      <c r="E192" s="73">
        <v>6.222177512091946</v>
      </c>
      <c r="F192" s="73">
        <v>99.698482519516745</v>
      </c>
      <c r="G192" s="73">
        <v>573.79521874079535</v>
      </c>
      <c r="H192" s="73">
        <v>1207.2112362541898</v>
      </c>
      <c r="I192" s="73">
        <v>221.04763737486934</v>
      </c>
      <c r="J192" s="228">
        <v>6.6840413189682693</v>
      </c>
      <c r="K192" s="228">
        <v>15.896566656025655</v>
      </c>
      <c r="L192" s="228">
        <v>6.0112406198565225</v>
      </c>
      <c r="M192" s="228">
        <v>-0.29940103492518233</v>
      </c>
      <c r="N192" s="228">
        <v>7.4424275287176158</v>
      </c>
      <c r="O192" s="228">
        <v>9.7009859698300289</v>
      </c>
      <c r="P192" s="228">
        <v>4.5635715337418219</v>
      </c>
      <c r="Q192" s="228">
        <v>-1.3051787227628324</v>
      </c>
      <c r="R192" s="228">
        <v>0.59745351579432793</v>
      </c>
      <c r="S192" s="228">
        <v>10.329338439525898</v>
      </c>
      <c r="T192" s="228">
        <v>11.966431610479873</v>
      </c>
      <c r="U192" s="228">
        <v>7.7897473584737469</v>
      </c>
      <c r="V192" s="228">
        <v>11.967172481910609</v>
      </c>
      <c r="W192" s="228"/>
      <c r="X192" s="228"/>
      <c r="Y192" s="228"/>
      <c r="Z192" s="228"/>
      <c r="AA192" s="228"/>
      <c r="AB192" s="228"/>
      <c r="AC192" s="228"/>
      <c r="AD192" s="1"/>
    </row>
    <row r="193" spans="1:30">
      <c r="A193" s="72" t="s">
        <v>153</v>
      </c>
      <c r="B193" s="72" t="s">
        <v>154</v>
      </c>
      <c r="C193" s="72" t="s">
        <v>521</v>
      </c>
      <c r="D193" s="72" t="s">
        <v>522</v>
      </c>
      <c r="E193" s="73">
        <v>22.449185682932566</v>
      </c>
      <c r="F193" s="73">
        <v>28.112604363058296</v>
      </c>
      <c r="G193" s="73">
        <v>25.375481117545903</v>
      </c>
      <c r="H193" s="73">
        <v>24.461986330023905</v>
      </c>
      <c r="I193" s="73">
        <v>31.169954273954517</v>
      </c>
      <c r="J193" s="228">
        <v>346.00039687735966</v>
      </c>
      <c r="K193" s="228">
        <v>430.55279031469706</v>
      </c>
      <c r="L193" s="228">
        <v>65.230664989362992</v>
      </c>
      <c r="M193" s="228">
        <v>87.827647074109706</v>
      </c>
      <c r="N193" s="228">
        <v>26.50724278810452</v>
      </c>
      <c r="O193" s="228">
        <v>22.667855863542201</v>
      </c>
      <c r="P193" s="228">
        <v>30.208170324185858</v>
      </c>
      <c r="Q193" s="228">
        <v>18.818464536373128</v>
      </c>
      <c r="R193" s="228">
        <v>26.991106986848251</v>
      </c>
      <c r="S193" s="228">
        <v>17.518523420613548</v>
      </c>
      <c r="T193" s="228">
        <v>9.5157265632345229</v>
      </c>
      <c r="U193" s="228">
        <v>21.063515316235197</v>
      </c>
      <c r="V193" s="228">
        <v>27.237012473078948</v>
      </c>
      <c r="W193" s="228">
        <v>28.163759838491103</v>
      </c>
      <c r="X193" s="228">
        <v>12.234249476934608</v>
      </c>
      <c r="Y193" s="228">
        <v>12.461666769645973</v>
      </c>
      <c r="Z193" s="228">
        <v>13.324356201959532</v>
      </c>
      <c r="AA193" s="228">
        <v>11.868515030229744</v>
      </c>
      <c r="AB193" s="228">
        <v>4.346979160681812</v>
      </c>
      <c r="AC193" s="228">
        <v>5.4637431157646006</v>
      </c>
      <c r="AD193" s="1"/>
    </row>
    <row r="194" spans="1:30">
      <c r="A194" s="72" t="s">
        <v>153</v>
      </c>
      <c r="B194" s="72" t="s">
        <v>154</v>
      </c>
      <c r="C194" s="72" t="s">
        <v>523</v>
      </c>
      <c r="D194" s="72" t="s">
        <v>524</v>
      </c>
      <c r="E194" s="73">
        <v>5.7731839797497031</v>
      </c>
      <c r="F194" s="73">
        <v>5.7465228150061165</v>
      </c>
      <c r="G194" s="73">
        <v>4.4904535837605692</v>
      </c>
      <c r="H194" s="73">
        <v>3.2869390267402707</v>
      </c>
      <c r="I194" s="73">
        <v>5.2078507275070081</v>
      </c>
      <c r="J194" s="228">
        <v>26.861951354886287</v>
      </c>
      <c r="K194" s="228">
        <v>19.313655842776328</v>
      </c>
      <c r="L194" s="228">
        <v>20.587232145877394</v>
      </c>
      <c r="M194" s="228">
        <v>27.339312120707945</v>
      </c>
      <c r="N194" s="228">
        <v>10.909385425958035</v>
      </c>
      <c r="O194" s="228">
        <v>7.5720646445673196</v>
      </c>
      <c r="P194" s="228">
        <v>5.3055457084128648</v>
      </c>
      <c r="Q194" s="228">
        <v>7.0992353814584845</v>
      </c>
      <c r="R194" s="228">
        <v>8.4498800354392216</v>
      </c>
      <c r="S194" s="228">
        <v>7.0223237972450931</v>
      </c>
      <c r="T194" s="228">
        <v>26.461657636458384</v>
      </c>
      <c r="U194" s="228">
        <v>16.471231501076858</v>
      </c>
      <c r="V194" s="228">
        <v>5.9354896567371611</v>
      </c>
      <c r="W194" s="228">
        <v>15.938446768535172</v>
      </c>
      <c r="X194" s="228">
        <v>9.2629716482242941</v>
      </c>
      <c r="Y194" s="228">
        <v>9.2463850449623095</v>
      </c>
      <c r="Z194" s="228">
        <v>11.546345666295352</v>
      </c>
      <c r="AA194" s="228">
        <v>10.741936786231705</v>
      </c>
      <c r="AB194" s="228">
        <v>7.6742031247400746</v>
      </c>
      <c r="AC194" s="228">
        <v>4.6739249744189664</v>
      </c>
      <c r="AD194" s="1"/>
    </row>
    <row r="195" spans="1:30">
      <c r="A195" s="72" t="s">
        <v>153</v>
      </c>
      <c r="B195" s="72" t="s">
        <v>154</v>
      </c>
      <c r="C195" s="72" t="s">
        <v>525</v>
      </c>
      <c r="D195" s="72" t="s">
        <v>526</v>
      </c>
      <c r="J195" s="228">
        <v>5.7401631146837957</v>
      </c>
      <c r="K195" s="228">
        <v>4.0978636146699898</v>
      </c>
      <c r="L195" s="228">
        <v>4.4209185632497281</v>
      </c>
      <c r="M195" s="228">
        <v>8.0637478059008174</v>
      </c>
      <c r="N195" s="228">
        <v>-2.5771702630553222</v>
      </c>
      <c r="O195" s="228">
        <v>1.3307995424263908</v>
      </c>
      <c r="P195" s="228">
        <v>1.9177059169399229</v>
      </c>
      <c r="Q195" s="228">
        <v>1.6903794247086239</v>
      </c>
      <c r="R195" s="228">
        <v>2.1494502594604796</v>
      </c>
      <c r="S195" s="228">
        <v>3.5691642215525121</v>
      </c>
      <c r="T195" s="228">
        <v>5.091496609946546</v>
      </c>
      <c r="U195" s="228">
        <v>5.1042724364567249</v>
      </c>
      <c r="V195" s="228">
        <v>2.4733287620729527</v>
      </c>
      <c r="W195" s="228">
        <v>5.1337753209472936</v>
      </c>
      <c r="X195" s="228">
        <v>0.19458013720985434</v>
      </c>
      <c r="Y195" s="228">
        <v>4.0822678368979979</v>
      </c>
      <c r="Z195" s="228">
        <v>3.7459424288551588</v>
      </c>
      <c r="AA195" s="228">
        <v>1.8687954350390612</v>
      </c>
      <c r="AB195" s="228">
        <v>1.6398517592656674</v>
      </c>
      <c r="AC195" s="228">
        <v>0.97379420543906292</v>
      </c>
      <c r="AD195" s="1"/>
    </row>
    <row r="196" spans="1:30">
      <c r="A196" s="72" t="s">
        <v>153</v>
      </c>
      <c r="B196" s="72" t="s">
        <v>154</v>
      </c>
      <c r="C196" s="72" t="s">
        <v>527</v>
      </c>
      <c r="D196" s="72" t="s">
        <v>528</v>
      </c>
      <c r="E196" s="73">
        <v>2.9759444596309805</v>
      </c>
      <c r="F196" s="73">
        <v>2.6710928072847082</v>
      </c>
      <c r="G196" s="73">
        <v>3.2454346236337983</v>
      </c>
      <c r="H196" s="73">
        <v>-8.1967735231872751</v>
      </c>
      <c r="I196" s="73">
        <v>35.842381363210251</v>
      </c>
      <c r="J196" s="228"/>
      <c r="K196" s="228"/>
      <c r="L196" s="228"/>
      <c r="M196" s="228"/>
      <c r="N196" s="228"/>
      <c r="O196" s="228"/>
      <c r="P196" s="228">
        <v>5.5507022377528301</v>
      </c>
      <c r="Q196" s="228">
        <v>5.2232901599953152</v>
      </c>
      <c r="R196" s="228">
        <v>4.4480073293632643</v>
      </c>
      <c r="S196" s="228">
        <v>2.3493368176928016</v>
      </c>
      <c r="T196" s="228">
        <v>-0.82328496491585668</v>
      </c>
      <c r="U196" s="228">
        <v>1.2343393198776198E-2</v>
      </c>
      <c r="V196" s="228">
        <v>8.3326264412442157</v>
      </c>
      <c r="W196" s="228">
        <v>8.7135947601063748</v>
      </c>
      <c r="X196" s="228">
        <v>4.3416639108045558</v>
      </c>
      <c r="Y196" s="228">
        <v>4.4009779951100398</v>
      </c>
      <c r="Z196" s="228">
        <v>11.241446725317687</v>
      </c>
      <c r="AA196" s="228">
        <v>6.9976513232709436</v>
      </c>
      <c r="AB196" s="228">
        <v>-0.87981157748599514</v>
      </c>
      <c r="AC196" s="228">
        <v>0.39839162918111981</v>
      </c>
      <c r="AD196" s="1"/>
    </row>
    <row r="197" spans="1:30">
      <c r="A197" s="72" t="s">
        <v>153</v>
      </c>
      <c r="B197" s="72" t="s">
        <v>154</v>
      </c>
      <c r="C197" s="72" t="s">
        <v>529</v>
      </c>
      <c r="D197" s="72" t="s">
        <v>530</v>
      </c>
      <c r="E197" s="73">
        <v>12.247748200344134</v>
      </c>
      <c r="F197" s="73">
        <v>9.461307441245296</v>
      </c>
      <c r="G197" s="73">
        <v>7.4474954866118992</v>
      </c>
      <c r="H197" s="73">
        <v>6.5788716204878028E-2</v>
      </c>
      <c r="I197" s="73">
        <v>27.172308078798494</v>
      </c>
      <c r="J197" s="228">
        <v>11.084210362284679</v>
      </c>
      <c r="K197" s="228">
        <v>5.3879278095609635</v>
      </c>
      <c r="L197" s="228">
        <v>2.0360345353728064</v>
      </c>
      <c r="M197" s="228">
        <v>9.556632467995982</v>
      </c>
      <c r="N197" s="228">
        <v>1.1151272117988498</v>
      </c>
      <c r="O197" s="228">
        <v>-4.2918312487838222</v>
      </c>
      <c r="P197" s="228">
        <v>7.7401821066376755</v>
      </c>
      <c r="Q197" s="228">
        <v>6.216923110650427</v>
      </c>
      <c r="R197" s="228">
        <v>-9.8238331834676416</v>
      </c>
      <c r="S197" s="228">
        <v>3.0164694287459355</v>
      </c>
      <c r="T197" s="228">
        <v>7.7525034846884324</v>
      </c>
      <c r="U197" s="228">
        <v>-0.78052825203096177</v>
      </c>
      <c r="V197" s="228">
        <v>2.6483076892150024</v>
      </c>
      <c r="W197" s="228">
        <v>14.580892168407274</v>
      </c>
      <c r="X197" s="228">
        <v>1.8552746156860422</v>
      </c>
      <c r="Y197" s="228">
        <v>1.1772455495012224</v>
      </c>
      <c r="Z197" s="228">
        <v>7.5295880683204075</v>
      </c>
      <c r="AA197" s="228">
        <v>6.4982495058835639</v>
      </c>
      <c r="AB197" s="228">
        <v>1.9992747595478022</v>
      </c>
      <c r="AC197" s="228">
        <v>-1.4039107421555315</v>
      </c>
      <c r="AD197" s="1"/>
    </row>
    <row r="198" spans="1:30">
      <c r="A198" s="72" t="s">
        <v>153</v>
      </c>
      <c r="B198" s="72" t="s">
        <v>154</v>
      </c>
      <c r="C198" s="72" t="s">
        <v>531</v>
      </c>
      <c r="D198" s="72" t="s">
        <v>532</v>
      </c>
      <c r="E198" s="73">
        <v>15.492411794123839</v>
      </c>
      <c r="F198" s="73">
        <v>3.0522065753856538</v>
      </c>
      <c r="G198" s="73">
        <v>4.8844823836204938</v>
      </c>
      <c r="H198" s="73">
        <v>5.8784082860289004</v>
      </c>
      <c r="I198" s="73">
        <v>15.369656561482429</v>
      </c>
      <c r="J198" s="228">
        <v>-2.9782378648713177</v>
      </c>
      <c r="K198" s="228">
        <v>5.0736230771948811</v>
      </c>
      <c r="L198" s="228">
        <v>-0.77403944581160999</v>
      </c>
      <c r="M198" s="228">
        <v>2.242634826755932</v>
      </c>
      <c r="N198" s="228">
        <v>6.4446103296056094</v>
      </c>
      <c r="O198" s="228">
        <v>3.0790085346380778</v>
      </c>
      <c r="P198" s="228">
        <v>3.2276084118446846</v>
      </c>
      <c r="Q198" s="228">
        <v>8.7886678048422908</v>
      </c>
      <c r="R198" s="228">
        <v>9.3326229107217955</v>
      </c>
      <c r="S198" s="228">
        <v>3.7029319716076969</v>
      </c>
      <c r="T198" s="228">
        <v>6.2560809850952523</v>
      </c>
      <c r="U198" s="228">
        <v>17.313335689053446</v>
      </c>
      <c r="V198" s="228">
        <v>6.0780522011139198</v>
      </c>
      <c r="W198" s="228">
        <v>9.1545694698958613</v>
      </c>
      <c r="X198" s="228">
        <v>-2.1066795520582957</v>
      </c>
      <c r="Y198" s="228">
        <v>3.516834479126004</v>
      </c>
      <c r="Z198" s="228">
        <v>6.0895427697467994</v>
      </c>
      <c r="AA198" s="228">
        <v>2.4987743836251326</v>
      </c>
      <c r="AB198" s="228">
        <v>0.34330515232814207</v>
      </c>
      <c r="AC198" s="228">
        <v>2.2860107872109126</v>
      </c>
      <c r="AD198" s="1"/>
    </row>
    <row r="199" spans="1:30">
      <c r="A199" s="72" t="s">
        <v>153</v>
      </c>
      <c r="B199" s="72" t="s">
        <v>154</v>
      </c>
      <c r="C199" s="72" t="s">
        <v>533</v>
      </c>
      <c r="D199" s="72" t="s">
        <v>534</v>
      </c>
      <c r="E199" s="73">
        <v>4.4765042767302958</v>
      </c>
      <c r="F199" s="73">
        <v>7.0368021062429733</v>
      </c>
      <c r="G199" s="73">
        <v>5.6915449128890572</v>
      </c>
      <c r="H199" s="73">
        <v>4.6913430029800907</v>
      </c>
      <c r="I199" s="73">
        <v>4.5260579554063725</v>
      </c>
      <c r="J199" s="228">
        <v>4.0215804838968268</v>
      </c>
      <c r="K199" s="228">
        <v>1.939625606386457</v>
      </c>
      <c r="L199" s="228">
        <v>-3.6907582585166665</v>
      </c>
      <c r="M199" s="228">
        <v>-1.8498062294923443</v>
      </c>
      <c r="N199" s="228">
        <v>4.3027909370399584</v>
      </c>
      <c r="O199" s="228">
        <v>11.357224463149066</v>
      </c>
      <c r="P199" s="228">
        <v>2.7937658842876374</v>
      </c>
      <c r="Q199" s="228">
        <v>-5.1920390497555502</v>
      </c>
      <c r="R199" s="228">
        <v>10.478513205200329</v>
      </c>
      <c r="S199" s="228">
        <v>8.8836107268976292</v>
      </c>
      <c r="T199" s="228">
        <v>13.321138787223703</v>
      </c>
      <c r="U199" s="228">
        <v>1.7301468522238537</v>
      </c>
      <c r="V199" s="228">
        <v>12.752182988655562</v>
      </c>
      <c r="W199" s="228">
        <v>23.79364608844358</v>
      </c>
      <c r="X199" s="228">
        <v>-27.633326599035115</v>
      </c>
      <c r="Y199" s="228">
        <v>10.69369686296038</v>
      </c>
      <c r="Z199" s="228">
        <v>16.637036261647566</v>
      </c>
      <c r="AA199" s="228">
        <v>-0.34235615607785519</v>
      </c>
      <c r="AB199" s="228">
        <v>9.2137209210500401</v>
      </c>
      <c r="AC199" s="228">
        <v>4.5260494738300423</v>
      </c>
      <c r="AD199" s="1"/>
    </row>
    <row r="200" spans="1:30">
      <c r="A200" s="72" t="s">
        <v>153</v>
      </c>
      <c r="B200" s="72" t="s">
        <v>154</v>
      </c>
      <c r="C200" s="72" t="s">
        <v>535</v>
      </c>
      <c r="D200" s="72" t="s">
        <v>536</v>
      </c>
      <c r="E200" s="73">
        <v>58.244398109443779</v>
      </c>
      <c r="F200" s="73">
        <v>59.164106872493704</v>
      </c>
      <c r="G200" s="73">
        <v>65.199438280317366</v>
      </c>
      <c r="H200" s="73">
        <v>68.379428375261909</v>
      </c>
      <c r="I200" s="73">
        <v>104.74913720457724</v>
      </c>
      <c r="J200" s="228">
        <v>5.3510954141949867</v>
      </c>
      <c r="K200" s="228">
        <v>4.3565955657990401</v>
      </c>
      <c r="L200" s="228">
        <v>14.125336639456719</v>
      </c>
      <c r="M200" s="228">
        <v>3.2716757972527546</v>
      </c>
      <c r="N200" s="228">
        <v>3.361418938211898</v>
      </c>
      <c r="O200" s="228">
        <v>3.2833398028075891</v>
      </c>
      <c r="P200" s="228">
        <v>3.9143460225364919</v>
      </c>
      <c r="Q200" s="228">
        <v>2.2850958167039579</v>
      </c>
      <c r="R200" s="228">
        <v>2.6844103243511768</v>
      </c>
      <c r="S200" s="228">
        <v>3.3515803726002673</v>
      </c>
      <c r="T200" s="228">
        <v>4.1755777393709224</v>
      </c>
      <c r="U200" s="228">
        <v>3.8371361474326591</v>
      </c>
      <c r="V200" s="228">
        <v>2.1072639155655537</v>
      </c>
      <c r="W200" s="228">
        <v>6.3463616923178421</v>
      </c>
      <c r="X200" s="228">
        <v>3.033112211360617</v>
      </c>
      <c r="Y200" s="228">
        <v>3.8154356914375001</v>
      </c>
      <c r="Z200" s="228">
        <v>4.4303105446166029</v>
      </c>
      <c r="AA200" s="228">
        <v>4.8503568051302608</v>
      </c>
      <c r="AB200" s="228">
        <v>5.1036419717752466</v>
      </c>
      <c r="AC200" s="228">
        <v>5.4191618560197838</v>
      </c>
      <c r="AD200" s="1"/>
    </row>
    <row r="201" spans="1:30">
      <c r="A201" s="72" t="s">
        <v>153</v>
      </c>
      <c r="B201" s="72" t="s">
        <v>154</v>
      </c>
      <c r="C201" s="72" t="s">
        <v>537</v>
      </c>
      <c r="D201" s="72" t="s">
        <v>538</v>
      </c>
      <c r="E201" s="73">
        <v>-20.934665212874307</v>
      </c>
      <c r="F201" s="73">
        <v>102.75862068755669</v>
      </c>
      <c r="G201" s="73">
        <v>3099.999999976978</v>
      </c>
      <c r="H201" s="73">
        <v>1133.9901478437764</v>
      </c>
      <c r="I201" s="73">
        <v>952.30714678849517</v>
      </c>
      <c r="J201" s="228">
        <v>86.007542441307407</v>
      </c>
      <c r="K201" s="228">
        <v>77.223512213108336</v>
      </c>
      <c r="L201" s="228">
        <v>81.454862576243784</v>
      </c>
      <c r="M201" s="228">
        <v>137.96485623162741</v>
      </c>
      <c r="N201" s="228">
        <v>54.179004994147306</v>
      </c>
      <c r="O201" s="228">
        <v>49.225874096891005</v>
      </c>
      <c r="P201" s="228">
        <v>52.850550850639536</v>
      </c>
      <c r="Q201" s="228">
        <v>37.42483774461229</v>
      </c>
      <c r="R201" s="228">
        <v>23.270314268640476</v>
      </c>
      <c r="S201" s="228">
        <v>12.399874736868881</v>
      </c>
      <c r="T201" s="228">
        <v>7.0842916601597352</v>
      </c>
      <c r="U201" s="228">
        <v>9.3308679324125166</v>
      </c>
      <c r="V201" s="228">
        <v>6.2209316454512589</v>
      </c>
      <c r="W201" s="228">
        <v>11.994416752370029</v>
      </c>
      <c r="X201" s="228">
        <v>5.2943409004260928</v>
      </c>
      <c r="Y201" s="228">
        <v>5.6757397450225966</v>
      </c>
      <c r="Z201" s="228">
        <v>8.5775988925380915</v>
      </c>
      <c r="AA201" s="228">
        <v>6.902245147867518</v>
      </c>
      <c r="AB201" s="228">
        <v>6.1706726709473685</v>
      </c>
      <c r="AC201" s="228">
        <v>8.3325005063808391</v>
      </c>
      <c r="AD201" s="1"/>
    </row>
    <row r="202" spans="1:30">
      <c r="A202" s="72" t="s">
        <v>153</v>
      </c>
      <c r="B202" s="72" t="s">
        <v>154</v>
      </c>
      <c r="C202" s="72" t="s">
        <v>539</v>
      </c>
      <c r="D202" s="72" t="s">
        <v>540</v>
      </c>
      <c r="J202" s="228">
        <v>705.71848585808323</v>
      </c>
      <c r="K202" s="228">
        <v>1014.2559747150704</v>
      </c>
      <c r="L202" s="228">
        <v>61.747088570025056</v>
      </c>
      <c r="M202" s="228">
        <v>17.62950860009505</v>
      </c>
      <c r="N202" s="228">
        <v>23.011437519350309</v>
      </c>
      <c r="O202" s="228">
        <v>23.45839221816108</v>
      </c>
      <c r="P202" s="228">
        <v>32.31486297551541</v>
      </c>
      <c r="Q202" s="228">
        <v>25.153099616378015</v>
      </c>
      <c r="R202" s="228">
        <v>27.154329851901025</v>
      </c>
      <c r="S202" s="228">
        <v>18.347763979571852</v>
      </c>
      <c r="T202" s="228">
        <v>7.0267910233575037</v>
      </c>
      <c r="U202" s="228">
        <v>12.260049791936709</v>
      </c>
      <c r="V202" s="228">
        <v>9.259522974785142</v>
      </c>
      <c r="W202" s="228">
        <v>59.746149309956337</v>
      </c>
      <c r="X202" s="228">
        <v>9.7574434588782992</v>
      </c>
      <c r="Y202" s="228">
        <v>0.33707311809475016</v>
      </c>
      <c r="Z202" s="228">
        <v>15.075137386368368</v>
      </c>
      <c r="AA202" s="228">
        <v>8.268292032455733</v>
      </c>
      <c r="AB202" s="228">
        <v>5.837322385563894</v>
      </c>
      <c r="AC202" s="228">
        <v>5.956625383122244</v>
      </c>
      <c r="AD202" s="1"/>
    </row>
    <row r="203" spans="1:30">
      <c r="A203" s="72" t="s">
        <v>153</v>
      </c>
      <c r="B203" s="72" t="s">
        <v>154</v>
      </c>
      <c r="C203" s="72" t="s">
        <v>541</v>
      </c>
      <c r="D203" s="72" t="s">
        <v>542</v>
      </c>
      <c r="F203" s="73">
        <v>2.6463565707973231</v>
      </c>
      <c r="G203" s="73">
        <v>7.3449543258038403</v>
      </c>
      <c r="H203" s="73">
        <v>2.5462614896990914</v>
      </c>
      <c r="I203" s="73">
        <v>-4.6636698025922385</v>
      </c>
      <c r="J203" s="228"/>
      <c r="K203" s="228"/>
      <c r="L203" s="228"/>
      <c r="M203" s="228"/>
      <c r="N203" s="228"/>
      <c r="O203" s="228"/>
      <c r="P203" s="228"/>
      <c r="Q203" s="228"/>
      <c r="R203" s="228"/>
      <c r="S203" s="228"/>
      <c r="T203" s="228"/>
      <c r="U203" s="228"/>
      <c r="V203" s="228"/>
      <c r="W203" s="228"/>
      <c r="X203" s="228"/>
      <c r="Y203" s="228"/>
      <c r="Z203" s="228"/>
      <c r="AA203" s="228"/>
      <c r="AB203" s="228"/>
      <c r="AC203" s="228"/>
      <c r="AD203" s="1"/>
    </row>
    <row r="204" spans="1:30">
      <c r="A204" s="72" t="s">
        <v>153</v>
      </c>
      <c r="B204" s="72" t="s">
        <v>154</v>
      </c>
      <c r="C204" s="72" t="s">
        <v>24</v>
      </c>
      <c r="D204" s="72" t="s">
        <v>543</v>
      </c>
      <c r="E204" s="73">
        <v>44.380089673681823</v>
      </c>
      <c r="F204" s="73">
        <v>26.019336700183814</v>
      </c>
      <c r="G204" s="73">
        <v>45.06802909475266</v>
      </c>
      <c r="H204" s="73">
        <v>30.136871446499356</v>
      </c>
      <c r="I204" s="73">
        <v>6.8484975506493555</v>
      </c>
      <c r="J204" s="228">
        <v>5.1478977141084812</v>
      </c>
      <c r="K204" s="228">
        <v>12.692885360086123</v>
      </c>
      <c r="L204" s="228">
        <v>-1.3049887443289094</v>
      </c>
      <c r="M204" s="228">
        <v>2.7402937484902452</v>
      </c>
      <c r="N204" s="228">
        <v>6.1213935368039216</v>
      </c>
      <c r="O204" s="228">
        <v>12.826189081004998</v>
      </c>
      <c r="P204" s="228">
        <v>5.9136625616803258</v>
      </c>
      <c r="Q204" s="228">
        <v>3.3161227289558894</v>
      </c>
      <c r="R204" s="228">
        <v>2.2531961767467266</v>
      </c>
      <c r="S204" s="228">
        <v>5.5996492832805558</v>
      </c>
      <c r="T204" s="228">
        <v>1.4974456343568932</v>
      </c>
      <c r="U204" s="228">
        <v>4.1252995549469347</v>
      </c>
      <c r="V204" s="228">
        <v>-0.13146484098569999</v>
      </c>
      <c r="W204" s="228">
        <v>3.5234655184747936</v>
      </c>
      <c r="X204" s="228">
        <v>0.6890262734913648</v>
      </c>
      <c r="Y204" s="228">
        <v>2.6432968580934073</v>
      </c>
      <c r="Z204" s="228">
        <v>1.2921743172518347</v>
      </c>
      <c r="AA204" s="228">
        <v>0.87090937182496475</v>
      </c>
      <c r="AB204" s="228">
        <v>1.7490585468789419</v>
      </c>
      <c r="AC204" s="228">
        <v>3.7462809521770453</v>
      </c>
      <c r="AD204" s="1"/>
    </row>
    <row r="205" spans="1:30">
      <c r="A205" s="72" t="s">
        <v>153</v>
      </c>
      <c r="B205" s="72" t="s">
        <v>154</v>
      </c>
      <c r="C205" s="72" t="s">
        <v>544</v>
      </c>
      <c r="D205" s="72" t="s">
        <v>545</v>
      </c>
      <c r="E205" s="73">
        <v>16.34191679814316</v>
      </c>
      <c r="F205" s="73">
        <v>95.618575853415791</v>
      </c>
      <c r="G205" s="73">
        <v>1761.2564801191179</v>
      </c>
      <c r="H205" s="73">
        <v>3334.7983452813382</v>
      </c>
      <c r="I205" s="73">
        <v>953.46118051021176</v>
      </c>
      <c r="J205" s="228">
        <v>9.3764376399678326</v>
      </c>
      <c r="K205" s="228">
        <v>4.5724812797129317</v>
      </c>
      <c r="L205" s="228">
        <v>3.0952685203176884</v>
      </c>
      <c r="M205" s="228">
        <v>8.7857068521551014</v>
      </c>
      <c r="N205" s="228">
        <v>-0.1131305499842199</v>
      </c>
      <c r="O205" s="228">
        <v>11.117305882468244</v>
      </c>
      <c r="P205" s="228">
        <v>4.5344758112915429</v>
      </c>
      <c r="Q205" s="228">
        <v>-3.1695563415933492</v>
      </c>
      <c r="R205" s="228">
        <v>7.8067408736682893</v>
      </c>
      <c r="S205" s="228">
        <v>15.587549985703092</v>
      </c>
      <c r="T205" s="228">
        <v>-1.7411852936871526</v>
      </c>
      <c r="U205" s="228">
        <v>2.4056202177013688</v>
      </c>
      <c r="V205" s="228">
        <v>7.321247318195347</v>
      </c>
      <c r="W205" s="228">
        <v>6.3642765469791129</v>
      </c>
      <c r="X205" s="228">
        <v>31.324233011031367</v>
      </c>
      <c r="Y205" s="228">
        <v>12.838148599130975</v>
      </c>
      <c r="Z205" s="228">
        <v>4.8331035599273946</v>
      </c>
      <c r="AA205" s="228">
        <v>20.884515658863535</v>
      </c>
      <c r="AB205" s="228">
        <v>4.1408632134682506</v>
      </c>
      <c r="AC205" s="228">
        <v>2.3008847694030834</v>
      </c>
      <c r="AD205" s="1"/>
    </row>
    <row r="206" spans="1:30">
      <c r="A206" s="72" t="s">
        <v>153</v>
      </c>
      <c r="B206" s="72" t="s">
        <v>154</v>
      </c>
      <c r="C206" s="72" t="s">
        <v>546</v>
      </c>
      <c r="D206" s="72" t="s">
        <v>547</v>
      </c>
      <c r="E206" s="73">
        <v>3.3359005311683205</v>
      </c>
      <c r="F206" s="73">
        <v>0.81084872985393019</v>
      </c>
      <c r="G206" s="73">
        <v>1.8068260980136159</v>
      </c>
      <c r="H206" s="73">
        <v>1.2780363079903765</v>
      </c>
      <c r="I206" s="73">
        <v>-0.26247491212710372</v>
      </c>
      <c r="J206" s="228">
        <v>415.80987021202452</v>
      </c>
      <c r="K206" s="228">
        <v>66.145662958869309</v>
      </c>
      <c r="L206" s="228">
        <v>18.073795956350835</v>
      </c>
      <c r="M206" s="228">
        <v>12.01201892632939</v>
      </c>
      <c r="N206" s="228">
        <v>27.399924698093386</v>
      </c>
      <c r="O206" s="228">
        <v>23.11594264885828</v>
      </c>
      <c r="P206" s="228">
        <v>9.9471861389853728</v>
      </c>
      <c r="Q206" s="228">
        <v>5.1218419267848674</v>
      </c>
      <c r="R206" s="228">
        <v>8.2206028519551779</v>
      </c>
      <c r="S206" s="228">
        <v>15.155653613950818</v>
      </c>
      <c r="T206" s="228">
        <v>24.552292702155469</v>
      </c>
      <c r="U206" s="228">
        <v>14.878251564881054</v>
      </c>
      <c r="V206" s="228">
        <v>22.752607650095499</v>
      </c>
      <c r="W206" s="228">
        <v>28.583474014079911</v>
      </c>
      <c r="X206" s="228">
        <v>13.073613144349579</v>
      </c>
      <c r="Y206" s="228">
        <v>13.750420819585528</v>
      </c>
      <c r="Z206" s="228">
        <v>14.1481872864411</v>
      </c>
      <c r="AA206" s="228">
        <v>7.8365365216475027</v>
      </c>
      <c r="AB206" s="228">
        <v>4.3091290546029057</v>
      </c>
      <c r="AC206" s="228">
        <v>14.731167654197705</v>
      </c>
      <c r="AD206" s="1"/>
    </row>
    <row r="207" spans="1:30">
      <c r="A207" s="72" t="s">
        <v>153</v>
      </c>
      <c r="B207" s="72" t="s">
        <v>154</v>
      </c>
      <c r="C207" s="72" t="s">
        <v>548</v>
      </c>
      <c r="D207" s="72" t="s">
        <v>549</v>
      </c>
      <c r="E207" s="73">
        <v>7.7291738456103758</v>
      </c>
      <c r="F207" s="73">
        <v>6.4590289469193891</v>
      </c>
      <c r="G207" s="73">
        <v>3.7592333669593074</v>
      </c>
      <c r="H207" s="73">
        <v>2.87650188564308</v>
      </c>
      <c r="I207" s="73">
        <v>1.5816948816796952</v>
      </c>
      <c r="J207" s="228">
        <v>3.9074797467283844</v>
      </c>
      <c r="K207" s="228">
        <v>5.7730439164739806</v>
      </c>
      <c r="L207" s="228">
        <v>-0.95230071627209156</v>
      </c>
      <c r="M207" s="228">
        <v>-4.2544453162614957</v>
      </c>
      <c r="N207" s="228">
        <v>8.4433774494976177</v>
      </c>
      <c r="O207" s="228">
        <v>11.459535805652266</v>
      </c>
      <c r="P207" s="228">
        <v>-2.3493076693013961</v>
      </c>
      <c r="Q207" s="228">
        <v>3.7708395451618344</v>
      </c>
      <c r="R207" s="228">
        <v>4.0724067940058006</v>
      </c>
      <c r="S207" s="228">
        <v>8.5014220540064969</v>
      </c>
      <c r="T207" s="228">
        <v>16.52601688107795</v>
      </c>
      <c r="U207" s="228">
        <v>11.957075012285003</v>
      </c>
      <c r="V207" s="228">
        <v>12.539341215470714</v>
      </c>
      <c r="W207" s="228">
        <v>18.533353088051086</v>
      </c>
      <c r="X207" s="228">
        <v>-15.182979884693481</v>
      </c>
      <c r="Y207" s="228">
        <v>11.003492428378919</v>
      </c>
      <c r="Z207" s="228">
        <v>15.8100884122899</v>
      </c>
      <c r="AA207" s="228">
        <v>0.23553586468140963</v>
      </c>
      <c r="AB207" s="228">
        <v>-0.60956848731321145</v>
      </c>
      <c r="AC207" s="228">
        <v>-1.3427363192796946</v>
      </c>
      <c r="AD207" s="1"/>
    </row>
    <row r="208" spans="1:30">
      <c r="A208" s="72" t="s">
        <v>153</v>
      </c>
      <c r="B208" s="72" t="s">
        <v>154</v>
      </c>
      <c r="C208" s="72" t="s">
        <v>50</v>
      </c>
      <c r="D208" s="72" t="s">
        <v>155</v>
      </c>
      <c r="E208" s="73">
        <v>3.7925795196889425</v>
      </c>
      <c r="F208" s="73">
        <v>3.3983588591982539</v>
      </c>
      <c r="G208" s="73">
        <v>2.1063294774065895</v>
      </c>
      <c r="H208" s="73">
        <v>2.1923855331593671</v>
      </c>
      <c r="I208" s="73">
        <v>2.0360267568298553</v>
      </c>
      <c r="J208" s="1">
        <v>2.0856766449588235</v>
      </c>
      <c r="K208" s="1">
        <v>1.8255534310941783</v>
      </c>
      <c r="L208" s="1">
        <v>1.7115036452726144</v>
      </c>
      <c r="M208" s="1">
        <v>1.0852561994729939</v>
      </c>
      <c r="N208" s="1">
        <v>1.5303218850354199</v>
      </c>
      <c r="O208" s="1">
        <v>2.2755198051512195</v>
      </c>
      <c r="P208" s="1">
        <v>2.2789008870265377</v>
      </c>
      <c r="Q208" s="1">
        <v>1.5351245924226191</v>
      </c>
      <c r="R208" s="1">
        <v>1.9940562631564234</v>
      </c>
      <c r="S208" s="1">
        <v>2.7497211590168433</v>
      </c>
      <c r="T208" s="1">
        <v>3.2176382498527545</v>
      </c>
      <c r="U208" s="1">
        <v>3.0722666250241275</v>
      </c>
      <c r="V208" s="1">
        <v>2.6613363935771304</v>
      </c>
      <c r="W208" s="1">
        <v>1.961612383301059</v>
      </c>
      <c r="X208" s="1">
        <v>0.759434764489896</v>
      </c>
      <c r="Y208" s="1">
        <v>1.221349397475052</v>
      </c>
      <c r="Z208" s="1">
        <v>2.064627466578898</v>
      </c>
      <c r="AA208" s="1">
        <v>1.8420514830964692</v>
      </c>
      <c r="AB208" s="1">
        <v>1.6300940103757284</v>
      </c>
      <c r="AC208" s="1">
        <v>1.6426578036589916</v>
      </c>
      <c r="AD208" s="1">
        <v>1.0021165735553268</v>
      </c>
    </row>
    <row r="209" spans="1:30">
      <c r="A209" s="72" t="s">
        <v>153</v>
      </c>
      <c r="B209" s="72" t="s">
        <v>154</v>
      </c>
      <c r="C209" s="72" t="s">
        <v>550</v>
      </c>
      <c r="D209" s="72" t="s">
        <v>551</v>
      </c>
      <c r="E209" s="73">
        <v>106.83667651836151</v>
      </c>
      <c r="F209" s="73">
        <v>100.80816764130759</v>
      </c>
      <c r="G209" s="73">
        <v>59.623622709755978</v>
      </c>
      <c r="H209" s="73">
        <v>47.85192888743606</v>
      </c>
      <c r="I209" s="73">
        <v>38.957182343574459</v>
      </c>
      <c r="J209" s="228">
        <v>41.048326866164274</v>
      </c>
      <c r="K209" s="228">
        <v>26.431737786837445</v>
      </c>
      <c r="L209" s="228">
        <v>27.485166058458248</v>
      </c>
      <c r="M209" s="228">
        <v>12.383905527353093</v>
      </c>
      <c r="N209" s="228">
        <v>4.3260961529293809</v>
      </c>
      <c r="O209" s="228">
        <v>3.5393084972874789</v>
      </c>
      <c r="P209" s="228">
        <v>4.8266183407219074</v>
      </c>
      <c r="Q209" s="228">
        <v>12.616276634419265</v>
      </c>
      <c r="R209" s="228">
        <v>16.541635152055733</v>
      </c>
      <c r="S209" s="228">
        <v>10.105055986583238</v>
      </c>
      <c r="T209" s="228">
        <v>0.67786839683630262</v>
      </c>
      <c r="U209" s="228">
        <v>6.5333346315938741</v>
      </c>
      <c r="V209" s="228">
        <v>9.4174734759645986</v>
      </c>
      <c r="W209" s="228">
        <v>8.0235364106687541</v>
      </c>
      <c r="X209" s="228">
        <v>7.747542087315054</v>
      </c>
      <c r="Y209" s="228">
        <v>4.9070252609798786</v>
      </c>
      <c r="Z209" s="228">
        <v>9.0096755405364632</v>
      </c>
      <c r="AA209" s="228">
        <v>9.0370241516233278</v>
      </c>
      <c r="AB209" s="228">
        <v>7.4148217499455455</v>
      </c>
      <c r="AC209" s="228">
        <v>9.5588579533032885</v>
      </c>
      <c r="AD209" s="1"/>
    </row>
    <row r="210" spans="1:30">
      <c r="A210" s="72" t="s">
        <v>153</v>
      </c>
      <c r="B210" s="72" t="s">
        <v>154</v>
      </c>
      <c r="C210" s="72" t="s">
        <v>552</v>
      </c>
      <c r="D210" s="72" t="s">
        <v>553</v>
      </c>
      <c r="E210" s="73">
        <v>3.9796893588184474</v>
      </c>
      <c r="F210" s="73">
        <v>90.727279988722444</v>
      </c>
      <c r="G210" s="73">
        <v>712.14926032413587</v>
      </c>
      <c r="H210" s="73">
        <v>1078.8828545978793</v>
      </c>
      <c r="I210" s="73">
        <v>1238.5952706770504</v>
      </c>
      <c r="J210" s="228">
        <v>370.94395327053695</v>
      </c>
      <c r="K210" s="228">
        <v>81.555254684631564</v>
      </c>
      <c r="L210" s="228">
        <v>66.08706781027692</v>
      </c>
      <c r="M210" s="228">
        <v>38.997955593714209</v>
      </c>
      <c r="N210" s="228">
        <v>44.115363281991478</v>
      </c>
      <c r="O210" s="228">
        <v>47.340786845448804</v>
      </c>
      <c r="P210" s="228">
        <v>45.18965356163676</v>
      </c>
      <c r="Q210" s="228">
        <v>45.449372919170685</v>
      </c>
      <c r="R210" s="228">
        <v>26.723409438670174</v>
      </c>
      <c r="S210" s="228">
        <v>15.720527111832894</v>
      </c>
      <c r="T210" s="228">
        <v>21.374131329385776</v>
      </c>
      <c r="U210" s="228">
        <v>21.500251890354008</v>
      </c>
      <c r="V210" s="228">
        <v>24.013296387129458</v>
      </c>
      <c r="W210" s="228">
        <v>19.43285527614222</v>
      </c>
      <c r="X210" s="228">
        <v>20.775750911733425</v>
      </c>
      <c r="Y210" s="228">
        <v>19.551608887852524</v>
      </c>
      <c r="Z210" s="228">
        <v>15.07266137014787</v>
      </c>
      <c r="AA210" s="228">
        <v>14.974234749698596</v>
      </c>
      <c r="AB210" s="228">
        <v>13.90527582201338</v>
      </c>
      <c r="AC210" s="228">
        <v>12.628246018625759</v>
      </c>
      <c r="AD210" s="1"/>
    </row>
    <row r="211" spans="1:30">
      <c r="A211" s="72" t="s">
        <v>153</v>
      </c>
      <c r="B211" s="72" t="s">
        <v>154</v>
      </c>
      <c r="C211" s="72" t="s">
        <v>554</v>
      </c>
      <c r="D211" s="72" t="s">
        <v>555</v>
      </c>
      <c r="E211" s="73">
        <v>-0.99691448499478952</v>
      </c>
      <c r="F211" s="73">
        <v>10.29542662543308</v>
      </c>
      <c r="G211" s="73">
        <v>2.7785274036176588</v>
      </c>
      <c r="H211" s="73">
        <v>2.0485028046264091</v>
      </c>
      <c r="I211" s="73">
        <v>2.3461290241847337</v>
      </c>
      <c r="J211" s="228">
        <v>1.7135272335966505</v>
      </c>
      <c r="K211" s="228">
        <v>2.0772814366484056</v>
      </c>
      <c r="L211" s="228">
        <v>3.1778588360191122</v>
      </c>
      <c r="M211" s="228">
        <v>8.1571024942819861</v>
      </c>
      <c r="N211" s="228">
        <v>3.0751509352920863</v>
      </c>
      <c r="O211" s="228">
        <v>2.1845913159827006</v>
      </c>
      <c r="P211" s="228">
        <v>3.722532477532539</v>
      </c>
      <c r="Q211" s="228">
        <v>2.7828026822139549</v>
      </c>
      <c r="R211" s="228">
        <v>0.78843703093369299</v>
      </c>
      <c r="S211" s="228">
        <v>2.1221264795002099</v>
      </c>
      <c r="T211" s="228">
        <v>0.42190132315084838</v>
      </c>
      <c r="U211" s="228">
        <v>3.8748539306531171</v>
      </c>
      <c r="V211" s="228">
        <v>5.4703698721772014</v>
      </c>
      <c r="W211" s="228">
        <v>7.3228557939288805</v>
      </c>
      <c r="X211" s="228">
        <v>2.311267077537309</v>
      </c>
      <c r="Y211" s="228">
        <v>2.6173504079481518</v>
      </c>
      <c r="Z211" s="228">
        <v>3.0989218489025063</v>
      </c>
      <c r="AA211" s="228">
        <v>0.41371321289389584</v>
      </c>
      <c r="AB211" s="228">
        <v>2.6571200347754029</v>
      </c>
      <c r="AC211" s="228">
        <v>2.0106260566294765</v>
      </c>
      <c r="AD211" s="1"/>
    </row>
    <row r="212" spans="1:30">
      <c r="A212" s="72" t="s">
        <v>153</v>
      </c>
      <c r="B212" s="72" t="s">
        <v>154</v>
      </c>
      <c r="C212" s="72" t="s">
        <v>556</v>
      </c>
      <c r="D212" s="72" t="s">
        <v>557</v>
      </c>
      <c r="E212" s="73">
        <v>41.740657256225205</v>
      </c>
      <c r="F212" s="73">
        <v>21.449616467291506</v>
      </c>
      <c r="G212" s="73">
        <v>28.244062348878344</v>
      </c>
      <c r="H212" s="73">
        <v>31.645824271266463</v>
      </c>
      <c r="I212" s="73">
        <v>62.890684511006867</v>
      </c>
      <c r="J212" s="228">
        <v>51.759901776988954</v>
      </c>
      <c r="K212" s="228">
        <v>115.52471819541793</v>
      </c>
      <c r="L212" s="228">
        <v>38.420081026576071</v>
      </c>
      <c r="M212" s="228">
        <v>18.890286702571586</v>
      </c>
      <c r="N212" s="228">
        <v>26.192710061555459</v>
      </c>
      <c r="O212" s="228">
        <v>29.4528251104893</v>
      </c>
      <c r="P212" s="228">
        <v>7.9969040562045848</v>
      </c>
      <c r="Q212" s="228">
        <v>33.022876078637097</v>
      </c>
      <c r="R212" s="228">
        <v>34.93375573873692</v>
      </c>
      <c r="S212" s="228">
        <v>33.953724338534613</v>
      </c>
      <c r="T212" s="228">
        <v>29.60405935129765</v>
      </c>
      <c r="U212" s="228">
        <v>17.904315549063583</v>
      </c>
      <c r="V212" s="228">
        <v>15.448708827359141</v>
      </c>
      <c r="W212" s="228">
        <v>30.132192394681709</v>
      </c>
      <c r="X212" s="228">
        <v>7.8316663600266594</v>
      </c>
      <c r="Y212" s="228">
        <v>45.943268698589264</v>
      </c>
      <c r="Z212" s="228">
        <v>28.149190952885448</v>
      </c>
      <c r="AA212" s="228">
        <v>14.059430064286033</v>
      </c>
      <c r="AB212" s="228">
        <v>35.502674634833539</v>
      </c>
      <c r="AC212" s="228"/>
      <c r="AD212" s="1"/>
    </row>
    <row r="213" spans="1:30">
      <c r="A213" s="72" t="s">
        <v>153</v>
      </c>
      <c r="B213" s="72" t="s">
        <v>154</v>
      </c>
      <c r="C213" s="72" t="s">
        <v>558</v>
      </c>
      <c r="D213" s="72" t="s">
        <v>559</v>
      </c>
      <c r="E213" s="73">
        <v>42.095094251042241</v>
      </c>
      <c r="F213" s="73">
        <v>72.546393481364476</v>
      </c>
      <c r="G213" s="73">
        <v>32.629182138126396</v>
      </c>
      <c r="H213" s="73">
        <v>17.414979620350152</v>
      </c>
      <c r="I213" s="73">
        <v>16.952316609925418</v>
      </c>
      <c r="J213" s="228">
        <v>17.040188554170626</v>
      </c>
      <c r="K213" s="228">
        <v>8.6967689451712999</v>
      </c>
      <c r="L213" s="228">
        <v>6.5974085457880705</v>
      </c>
      <c r="M213" s="228">
        <v>8.8378610433692586</v>
      </c>
      <c r="N213" s="228">
        <v>5.7346993138371687</v>
      </c>
      <c r="O213" s="228">
        <v>11.594511112581671</v>
      </c>
      <c r="P213" s="228">
        <v>2.6770831744455279</v>
      </c>
      <c r="Q213" s="228">
        <v>4.9421924637748589</v>
      </c>
      <c r="R213" s="228">
        <v>6.8884496833290427</v>
      </c>
      <c r="S213" s="228">
        <v>9.2325149573548657</v>
      </c>
      <c r="T213" s="228">
        <v>9.203934461672759</v>
      </c>
      <c r="U213" s="228">
        <v>8.5689479747524757</v>
      </c>
      <c r="V213" s="228">
        <v>9.6302256143011533</v>
      </c>
      <c r="W213" s="228">
        <v>22.673316175643123</v>
      </c>
      <c r="X213" s="228">
        <v>6.2155644382920912</v>
      </c>
      <c r="Y213" s="228">
        <v>12.074357653436849</v>
      </c>
      <c r="Z213" s="228">
        <v>21.260702914699905</v>
      </c>
      <c r="AA213" s="228">
        <v>10.925993905915533</v>
      </c>
      <c r="AB213" s="228">
        <v>4.7606548399290034</v>
      </c>
      <c r="AC213" s="228">
        <v>3.6623838108651938</v>
      </c>
      <c r="AD213" s="1"/>
    </row>
    <row r="214" spans="1:30">
      <c r="A214" s="72" t="s">
        <v>153</v>
      </c>
      <c r="B214" s="72" t="s">
        <v>154</v>
      </c>
      <c r="C214" s="72" t="s">
        <v>560</v>
      </c>
      <c r="D214" s="72" t="s">
        <v>561</v>
      </c>
      <c r="J214" s="228"/>
      <c r="K214" s="228"/>
      <c r="L214" s="228"/>
      <c r="M214" s="228"/>
      <c r="N214" s="228"/>
      <c r="O214" s="228"/>
      <c r="P214" s="228"/>
      <c r="Q214" s="228"/>
      <c r="R214" s="228"/>
      <c r="S214" s="228"/>
      <c r="T214" s="228"/>
      <c r="U214" s="228"/>
      <c r="V214" s="228"/>
      <c r="W214" s="228"/>
      <c r="X214" s="228"/>
      <c r="Y214" s="228"/>
      <c r="Z214" s="228"/>
      <c r="AA214" s="228"/>
      <c r="AB214" s="228"/>
      <c r="AC214" s="228"/>
      <c r="AD214" s="1"/>
    </row>
    <row r="215" spans="1:30">
      <c r="A215" s="72" t="s">
        <v>153</v>
      </c>
      <c r="B215" s="72" t="s">
        <v>154</v>
      </c>
      <c r="C215" s="72" t="s">
        <v>562</v>
      </c>
      <c r="D215" s="72" t="s">
        <v>563</v>
      </c>
      <c r="J215" s="228">
        <v>7.7847226174451123</v>
      </c>
      <c r="K215" s="228">
        <v>2.6156210799959752</v>
      </c>
      <c r="L215" s="228">
        <v>-3.8338993387431373</v>
      </c>
      <c r="M215" s="228">
        <v>-5.372214400048307</v>
      </c>
      <c r="N215" s="228">
        <v>-3.0293410445272286</v>
      </c>
      <c r="O215" s="228">
        <v>10.442345038148531</v>
      </c>
      <c r="P215" s="228">
        <v>2.34469028171047</v>
      </c>
      <c r="Q215" s="228">
        <v>1.4878618348034536</v>
      </c>
      <c r="R215" s="228">
        <v>-2.1256155438518363</v>
      </c>
      <c r="S215" s="228">
        <v>-1.1239919354838435</v>
      </c>
      <c r="T215" s="228">
        <v>0.73175308024266883</v>
      </c>
      <c r="U215" s="228">
        <v>5.7452099868310142</v>
      </c>
      <c r="V215" s="228">
        <v>5.1989036495267129</v>
      </c>
      <c r="W215" s="228">
        <v>14.262208841298673</v>
      </c>
      <c r="X215" s="228">
        <v>0.22899391673220748</v>
      </c>
      <c r="Y215" s="228">
        <v>13.443567667800011</v>
      </c>
      <c r="Z215" s="228">
        <v>4.4499076306530725</v>
      </c>
      <c r="AA215" s="228">
        <v>1.405452989248019</v>
      </c>
      <c r="AB215" s="228">
        <v>8.2092640646499007</v>
      </c>
      <c r="AC215" s="228">
        <v>2.7074806557843232</v>
      </c>
      <c r="AD215" s="1"/>
    </row>
    <row r="216" spans="1:30">
      <c r="A216" s="72" t="s">
        <v>153</v>
      </c>
      <c r="B216" s="72" t="s">
        <v>154</v>
      </c>
      <c r="C216" s="72" t="s">
        <v>564</v>
      </c>
      <c r="D216" s="72" t="s">
        <v>565</v>
      </c>
      <c r="F216" s="73">
        <v>11.99358108835888</v>
      </c>
      <c r="G216" s="73">
        <v>13.171745349014614</v>
      </c>
      <c r="H216" s="73">
        <v>16.375907896299992</v>
      </c>
      <c r="I216" s="73">
        <v>20.78436441401044</v>
      </c>
      <c r="J216" s="228">
        <v>45.743342802861662</v>
      </c>
      <c r="K216" s="228">
        <v>36.770087852636522</v>
      </c>
      <c r="L216" s="228">
        <v>13.290492704468718</v>
      </c>
      <c r="M216" s="228">
        <v>-8.3429517418626773</v>
      </c>
      <c r="N216" s="228">
        <v>33.460905375387114</v>
      </c>
      <c r="O216" s="228">
        <v>23.346051904069824</v>
      </c>
      <c r="P216" s="228">
        <v>2.7482004474791211</v>
      </c>
      <c r="Q216" s="228">
        <v>8.7118804966258381</v>
      </c>
      <c r="R216" s="228">
        <v>10.89234282345204</v>
      </c>
      <c r="S216" s="228">
        <v>14.113320001360961</v>
      </c>
      <c r="T216" s="228">
        <v>18.533353562864846</v>
      </c>
      <c r="U216" s="228">
        <v>13.58864726002848</v>
      </c>
      <c r="V216" s="228">
        <v>31.252618220721473</v>
      </c>
      <c r="W216" s="228">
        <v>14.471061226802263</v>
      </c>
      <c r="X216" s="228">
        <v>-8.7048092290656314</v>
      </c>
      <c r="Y216" s="228">
        <v>13.788151264417678</v>
      </c>
      <c r="Z216" s="228">
        <v>15.302774218748326</v>
      </c>
      <c r="AA216" s="228">
        <v>0.97635727329208066</v>
      </c>
      <c r="AB216" s="228">
        <v>7.8941102643824195</v>
      </c>
      <c r="AC216" s="228"/>
      <c r="AD216" s="1"/>
    </row>
    <row r="217" spans="1:30">
      <c r="A217" s="72" t="s">
        <v>153</v>
      </c>
      <c r="B217" s="72" t="s">
        <v>154</v>
      </c>
      <c r="C217" s="72" t="s">
        <v>566</v>
      </c>
      <c r="D217" s="72" t="s">
        <v>567</v>
      </c>
      <c r="E217" s="73">
        <v>106.38891168891757</v>
      </c>
      <c r="F217" s="73">
        <v>92.65458763190432</v>
      </c>
      <c r="G217" s="73">
        <v>165.53394680659108</v>
      </c>
      <c r="H217" s="73">
        <v>143.65833463897525</v>
      </c>
      <c r="I217" s="73">
        <v>65.408614697180241</v>
      </c>
      <c r="J217" s="228">
        <v>30.611124993486186</v>
      </c>
      <c r="K217" s="228">
        <v>24.349259530265272</v>
      </c>
      <c r="L217" s="228">
        <v>25.402541167998095</v>
      </c>
      <c r="M217" s="228">
        <v>16.906872906912312</v>
      </c>
      <c r="N217" s="228">
        <v>17.923873018493339</v>
      </c>
      <c r="O217" s="228">
        <v>32.613870605868385</v>
      </c>
      <c r="P217" s="228">
        <v>25.331258409390259</v>
      </c>
      <c r="Q217" s="228">
        <v>19.390923120217678</v>
      </c>
      <c r="R217" s="228">
        <v>17.607723803895951</v>
      </c>
      <c r="S217" s="228">
        <v>19.716823188103177</v>
      </c>
      <c r="T217" s="228">
        <v>16.650199091140252</v>
      </c>
      <c r="U217" s="228">
        <v>14.542252604205117</v>
      </c>
      <c r="V217" s="228">
        <v>12.97021075463465</v>
      </c>
      <c r="W217" s="228">
        <v>10.640244820935777</v>
      </c>
      <c r="X217" s="228">
        <v>5.5596856236343513</v>
      </c>
      <c r="Y217" s="228">
        <v>13.950889792822863</v>
      </c>
      <c r="Z217" s="228">
        <v>11.583667179973872</v>
      </c>
      <c r="AA217" s="228">
        <v>4.2670263026046484</v>
      </c>
      <c r="AB217" s="228">
        <v>5.6458825667438504</v>
      </c>
      <c r="AC217" s="228">
        <v>8.5572864881195017</v>
      </c>
      <c r="AD217" s="1"/>
    </row>
    <row r="218" spans="1:30">
      <c r="A218" s="72" t="s">
        <v>153</v>
      </c>
      <c r="B218" s="72" t="s">
        <v>154</v>
      </c>
      <c r="C218" s="72" t="s">
        <v>568</v>
      </c>
      <c r="D218" s="72" t="s">
        <v>569</v>
      </c>
      <c r="E218" s="73">
        <v>-0.92043149695528825</v>
      </c>
      <c r="F218" s="73">
        <v>-6.7772993991540744</v>
      </c>
      <c r="G218" s="73">
        <v>-14.129658785568765</v>
      </c>
      <c r="H218" s="73">
        <v>-3.7911218581400306</v>
      </c>
      <c r="I218" s="73">
        <v>-3.8956727096427812</v>
      </c>
      <c r="J218" s="228">
        <v>3.0385381884160125</v>
      </c>
      <c r="K218" s="228">
        <v>8.9843833510877147</v>
      </c>
      <c r="L218" s="228">
        <v>-2.8790481332766262</v>
      </c>
      <c r="M218" s="228">
        <v>-27.048649356226491</v>
      </c>
      <c r="N218" s="228">
        <v>8.0068131503160345</v>
      </c>
      <c r="O218" s="228">
        <v>0.62789989268092938</v>
      </c>
      <c r="P218" s="228">
        <v>-0.13088989532832329</v>
      </c>
      <c r="Q218" s="228">
        <v>2.7129500533121416</v>
      </c>
      <c r="R218" s="228">
        <v>8.8012753447599863</v>
      </c>
      <c r="S218" s="228">
        <v>7.6115246368096905</v>
      </c>
      <c r="T218" s="228">
        <v>5.1366012477356549</v>
      </c>
      <c r="U218" s="228">
        <v>-2.0176788467552171</v>
      </c>
      <c r="V218" s="228">
        <v>0.8948870411652905</v>
      </c>
      <c r="W218" s="228">
        <v>1.3492228587979298</v>
      </c>
      <c r="X218" s="228">
        <v>74.298175139866771</v>
      </c>
      <c r="Y218" s="228">
        <v>3.7109571415789162</v>
      </c>
      <c r="Z218" s="228">
        <v>3.9104908827135176</v>
      </c>
      <c r="AA218" s="228">
        <v>2.3026773830796543</v>
      </c>
      <c r="AB218" s="228">
        <v>4.1843763732525474</v>
      </c>
      <c r="AC218" s="228">
        <v>1.3386925014464737</v>
      </c>
      <c r="AD218" s="1"/>
    </row>
    <row r="221" spans="1:30">
      <c r="C221" s="72" t="s">
        <v>570</v>
      </c>
    </row>
    <row r="222" spans="1:30">
      <c r="C222" s="78" t="s">
        <v>571</v>
      </c>
    </row>
    <row r="223" spans="1:30">
      <c r="C223" s="76" t="s">
        <v>726</v>
      </c>
    </row>
    <row r="225" spans="3:3">
      <c r="C225" s="72" t="s">
        <v>572</v>
      </c>
    </row>
  </sheetData>
  <pageMargins left="0.7" right="0.7" top="0.75" bottom="0.75" header="0.3" footer="0.3"/>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F224"/>
  <sheetViews>
    <sheetView workbookViewId="0">
      <pane xSplit="1" ySplit="1" topLeftCell="AL2" activePane="bottomRight" state="frozen"/>
      <selection pane="topRight"/>
      <selection pane="bottomLeft"/>
      <selection pane="bottomRight"/>
    </sheetView>
  </sheetViews>
  <sheetFormatPr defaultColWidth="8.85546875" defaultRowHeight="15"/>
  <cols>
    <col min="1" max="1" width="24.42578125" style="73" customWidth="1"/>
    <col min="2" max="2" width="8.140625" style="73" hidden="1" customWidth="1"/>
    <col min="3" max="37" width="11.42578125" style="73" hidden="1" customWidth="1"/>
    <col min="38" max="39" width="9.42578125" style="73" customWidth="1"/>
    <col min="40" max="54" width="9.42578125" style="73" bestFit="1" customWidth="1"/>
    <col min="55" max="55" width="5" style="73" bestFit="1" customWidth="1"/>
    <col min="56" max="16384" width="8.85546875" style="73"/>
  </cols>
  <sheetData>
    <row r="1" spans="1:58" s="74" customFormat="1" ht="30">
      <c r="A1" s="74" t="s">
        <v>128</v>
      </c>
      <c r="B1" s="75" t="s">
        <v>129</v>
      </c>
      <c r="C1" s="74" t="s">
        <v>573</v>
      </c>
      <c r="D1" s="74" t="s">
        <v>574</v>
      </c>
      <c r="E1" s="74" t="s">
        <v>575</v>
      </c>
      <c r="F1" s="74" t="s">
        <v>576</v>
      </c>
      <c r="G1" s="74" t="s">
        <v>577</v>
      </c>
      <c r="H1" s="74" t="s">
        <v>578</v>
      </c>
      <c r="I1" s="74" t="s">
        <v>579</v>
      </c>
      <c r="J1" s="74" t="s">
        <v>580</v>
      </c>
      <c r="K1" s="74" t="s">
        <v>581</v>
      </c>
      <c r="L1" s="74" t="s">
        <v>582</v>
      </c>
      <c r="M1" s="74" t="s">
        <v>583</v>
      </c>
      <c r="N1" s="74" t="s">
        <v>584</v>
      </c>
      <c r="O1" s="74" t="s">
        <v>585</v>
      </c>
      <c r="P1" s="74" t="s">
        <v>586</v>
      </c>
      <c r="Q1" s="74" t="s">
        <v>587</v>
      </c>
      <c r="R1" s="74" t="s">
        <v>588</v>
      </c>
      <c r="S1" s="74" t="s">
        <v>589</v>
      </c>
      <c r="T1" s="74" t="s">
        <v>590</v>
      </c>
      <c r="U1" s="74" t="s">
        <v>591</v>
      </c>
      <c r="V1" s="74" t="s">
        <v>592</v>
      </c>
      <c r="W1" s="74" t="s">
        <v>593</v>
      </c>
      <c r="X1" s="74" t="s">
        <v>594</v>
      </c>
      <c r="Y1" s="74" t="s">
        <v>595</v>
      </c>
      <c r="Z1" s="74" t="s">
        <v>596</v>
      </c>
      <c r="AA1" s="74" t="s">
        <v>597</v>
      </c>
      <c r="AB1" s="74" t="s">
        <v>598</v>
      </c>
      <c r="AC1" s="74" t="s">
        <v>599</v>
      </c>
      <c r="AD1" s="74" t="s">
        <v>600</v>
      </c>
      <c r="AE1" s="74" t="s">
        <v>601</v>
      </c>
      <c r="AF1" s="74" t="s">
        <v>602</v>
      </c>
      <c r="AG1" s="74" t="s">
        <v>130</v>
      </c>
      <c r="AH1" s="74" t="s">
        <v>131</v>
      </c>
      <c r="AI1" s="74" t="s">
        <v>132</v>
      </c>
      <c r="AJ1" s="74" t="s">
        <v>133</v>
      </c>
      <c r="AK1" s="74" t="s">
        <v>134</v>
      </c>
      <c r="AL1" s="74" t="s">
        <v>135</v>
      </c>
      <c r="AM1" s="74" t="s">
        <v>136</v>
      </c>
      <c r="AN1" s="74" t="s">
        <v>137</v>
      </c>
      <c r="AO1" s="74" t="s">
        <v>138</v>
      </c>
      <c r="AP1" s="74" t="s">
        <v>139</v>
      </c>
      <c r="AQ1" s="74" t="s">
        <v>140</v>
      </c>
      <c r="AR1" s="74" t="s">
        <v>141</v>
      </c>
      <c r="AS1" s="74" t="s">
        <v>142</v>
      </c>
      <c r="AT1" s="74" t="s">
        <v>143</v>
      </c>
      <c r="AU1" s="74" t="s">
        <v>144</v>
      </c>
      <c r="AV1" s="74" t="s">
        <v>145</v>
      </c>
      <c r="AW1" s="74" t="s">
        <v>146</v>
      </c>
      <c r="AX1" s="74" t="s">
        <v>147</v>
      </c>
      <c r="AY1" s="74" t="s">
        <v>148</v>
      </c>
      <c r="AZ1" s="74" t="s">
        <v>149</v>
      </c>
      <c r="BA1" s="74" t="s">
        <v>150</v>
      </c>
      <c r="BB1" s="74" t="s">
        <v>151</v>
      </c>
      <c r="BC1" s="74" t="s">
        <v>152</v>
      </c>
      <c r="BD1" s="74" t="s">
        <v>724</v>
      </c>
      <c r="BE1" s="74" t="s">
        <v>725</v>
      </c>
      <c r="BF1" s="74" t="s">
        <v>727</v>
      </c>
    </row>
    <row r="2" spans="1:58">
      <c r="A2" s="73" t="s">
        <v>28</v>
      </c>
      <c r="B2" s="73" t="s">
        <v>156</v>
      </c>
      <c r="C2" s="73">
        <v>192.68601132069401</v>
      </c>
      <c r="D2" s="73">
        <v>192.68601132069401</v>
      </c>
      <c r="E2" s="73">
        <v>192.68601132069401</v>
      </c>
      <c r="F2" s="73">
        <v>393.40060644641699</v>
      </c>
      <c r="G2" s="73">
        <v>433.54352547156202</v>
      </c>
      <c r="H2" s="73">
        <v>433.54352547156202</v>
      </c>
      <c r="I2" s="73">
        <v>433.54352547156202</v>
      </c>
      <c r="J2" s="73">
        <v>433.54352547156202</v>
      </c>
      <c r="K2" s="73">
        <v>433.54352547156202</v>
      </c>
      <c r="L2" s="73">
        <v>433.54352547156202</v>
      </c>
      <c r="M2" s="73">
        <v>433.54352547156202</v>
      </c>
      <c r="N2" s="73">
        <v>433.54352547156202</v>
      </c>
      <c r="O2" s="73">
        <v>433.54352547156202</v>
      </c>
      <c r="P2" s="73">
        <v>433.54352547156202</v>
      </c>
      <c r="Q2" s="73">
        <v>433.54352547156202</v>
      </c>
      <c r="R2" s="73">
        <v>433.54352547156202</v>
      </c>
      <c r="S2" s="73">
        <v>433.54352547156202</v>
      </c>
      <c r="T2" s="73">
        <v>433.54352547156202</v>
      </c>
      <c r="U2" s="73">
        <v>433.54352547156202</v>
      </c>
      <c r="V2" s="73">
        <v>420.09564759813901</v>
      </c>
      <c r="W2" s="73">
        <v>426.59077189640698</v>
      </c>
      <c r="X2" s="73">
        <v>478.6240235368</v>
      </c>
      <c r="Y2" s="73">
        <v>487.49560864135702</v>
      </c>
      <c r="Z2" s="73">
        <v>487.49560864135702</v>
      </c>
      <c r="AA2" s="73">
        <v>487.49560864135702</v>
      </c>
      <c r="AB2" s="73">
        <v>487.49560864135702</v>
      </c>
      <c r="AC2" s="73">
        <v>487.49560864135702</v>
      </c>
      <c r="AD2" s="73">
        <v>487.49560864135702</v>
      </c>
      <c r="AE2" s="73">
        <v>487.49560864135702</v>
      </c>
      <c r="AF2" s="73">
        <v>487.49560864135702</v>
      </c>
      <c r="AG2" s="73">
        <v>487.49560864135702</v>
      </c>
      <c r="AH2" s="73">
        <v>487.49560864135702</v>
      </c>
      <c r="AI2" s="73">
        <v>487.49560864135702</v>
      </c>
      <c r="AJ2" s="73">
        <v>487.49560864135702</v>
      </c>
      <c r="AK2" s="73">
        <v>481.81137130739597</v>
      </c>
      <c r="AL2" s="1">
        <v>36.567144623655899</v>
      </c>
      <c r="AM2" s="1">
        <v>47.5</v>
      </c>
      <c r="AN2" s="1">
        <v>47.5</v>
      </c>
      <c r="AO2" s="1">
        <v>47.5</v>
      </c>
      <c r="AP2" s="1">
        <v>46.619531077188903</v>
      </c>
      <c r="AQ2" s="1">
        <v>47.357574731182801</v>
      </c>
      <c r="AR2" s="1">
        <v>47.500014516128999</v>
      </c>
      <c r="AS2" s="1">
        <v>47.262999999999998</v>
      </c>
      <c r="AT2" s="1">
        <v>48.7627535833333</v>
      </c>
      <c r="AU2" s="1">
        <v>47.845312499999999</v>
      </c>
      <c r="AV2" s="1">
        <v>49.494597499999998</v>
      </c>
      <c r="AW2" s="1">
        <v>49.925330833333298</v>
      </c>
      <c r="AX2" s="1">
        <v>49.962017770397203</v>
      </c>
      <c r="AY2" s="1">
        <v>50.249614743589703</v>
      </c>
      <c r="AZ2" s="1">
        <v>50.325000000000003</v>
      </c>
      <c r="BA2" s="1">
        <v>46.452461001317502</v>
      </c>
      <c r="BB2" s="1">
        <v>46.747007738580997</v>
      </c>
      <c r="BC2" s="1">
        <v>50.921399999999998</v>
      </c>
      <c r="BD2" s="1">
        <v>55.377499999999998</v>
      </c>
      <c r="BE2" s="1">
        <v>57.247500000000002</v>
      </c>
      <c r="BF2" s="1">
        <v>61.143461541666703</v>
      </c>
    </row>
    <row r="3" spans="1:58">
      <c r="A3" s="73" t="s">
        <v>157</v>
      </c>
      <c r="B3" s="73" t="s">
        <v>158</v>
      </c>
      <c r="AI3" s="73">
        <v>75.032499999999999</v>
      </c>
      <c r="AJ3" s="73">
        <v>102.0625</v>
      </c>
      <c r="AK3" s="73">
        <v>94.623333333333306</v>
      </c>
      <c r="AL3" s="1">
        <v>92.697500000000005</v>
      </c>
      <c r="AM3" s="1">
        <v>104.498916666667</v>
      </c>
      <c r="AN3" s="1">
        <v>148.93291666666701</v>
      </c>
      <c r="AO3" s="1">
        <v>150.63333333333301</v>
      </c>
      <c r="AP3" s="1">
        <v>137.690583333333</v>
      </c>
      <c r="AQ3" s="1">
        <v>143.70941666666701</v>
      </c>
      <c r="AR3" s="1">
        <v>143.484833333333</v>
      </c>
      <c r="AS3" s="1">
        <v>140.15451587499999</v>
      </c>
      <c r="AT3" s="1">
        <v>121.86324999999999</v>
      </c>
      <c r="AU3" s="1">
        <v>102.780051196172</v>
      </c>
      <c r="AV3" s="1">
        <v>99.870254480899206</v>
      </c>
      <c r="AW3" s="1">
        <v>98.103377091269806</v>
      </c>
      <c r="AX3" s="1">
        <v>90.427893831070804</v>
      </c>
      <c r="AY3" s="1">
        <v>83.894604100529094</v>
      </c>
      <c r="AZ3" s="1">
        <v>94.978119820384293</v>
      </c>
      <c r="BA3" s="1">
        <v>103.9364433527</v>
      </c>
      <c r="BB3" s="1">
        <v>100.89495472583</v>
      </c>
      <c r="BC3" s="1">
        <v>108.18464459924201</v>
      </c>
      <c r="BD3" s="1">
        <v>105.668673352632</v>
      </c>
      <c r="BE3" s="1">
        <v>105.47923411584</v>
      </c>
      <c r="BF3" s="1">
        <v>125.96083044733</v>
      </c>
    </row>
    <row r="4" spans="1:58">
      <c r="A4" s="73" t="s">
        <v>159</v>
      </c>
      <c r="B4" s="73" t="s">
        <v>160</v>
      </c>
      <c r="C4" s="73">
        <v>4.9370600039370602</v>
      </c>
      <c r="D4" s="73">
        <v>4.9370600039370602</v>
      </c>
      <c r="E4" s="73">
        <v>4.9370600039370602</v>
      </c>
      <c r="F4" s="73">
        <v>4.9370600039370602</v>
      </c>
      <c r="G4" s="73">
        <v>4.9370600039370602</v>
      </c>
      <c r="H4" s="73">
        <v>4.9370600039370602</v>
      </c>
      <c r="I4" s="73">
        <v>4.9370600039370602</v>
      </c>
      <c r="J4" s="73">
        <v>4.9370600039370602</v>
      </c>
      <c r="K4" s="73">
        <v>4.9370600039370602</v>
      </c>
      <c r="L4" s="73">
        <v>4.9370600039370602</v>
      </c>
      <c r="M4" s="73">
        <v>4.9370600039370602</v>
      </c>
      <c r="N4" s="73">
        <v>4.9126383368589703</v>
      </c>
      <c r="O4" s="73">
        <v>4.48051495321132</v>
      </c>
      <c r="P4" s="73">
        <v>3.9624954122422298</v>
      </c>
      <c r="Q4" s="73">
        <v>4.1807499989999997</v>
      </c>
      <c r="R4" s="73">
        <v>3.9494083323333302</v>
      </c>
      <c r="S4" s="73">
        <v>4.163824999</v>
      </c>
      <c r="T4" s="73">
        <v>4.1467583323333299</v>
      </c>
      <c r="U4" s="73">
        <v>3.9658999989999999</v>
      </c>
      <c r="V4" s="73">
        <v>3.8532666656666699</v>
      </c>
      <c r="W4" s="73">
        <v>3.8374499989999999</v>
      </c>
      <c r="X4" s="73">
        <v>4.3158083323333303</v>
      </c>
      <c r="Y4" s="73">
        <v>4.5921916656666699</v>
      </c>
      <c r="Z4" s="73">
        <v>4.7887999990000001</v>
      </c>
      <c r="AA4" s="73">
        <v>4.9833749995833303</v>
      </c>
      <c r="AB4" s="73">
        <v>5.0278</v>
      </c>
      <c r="AC4" s="73">
        <v>4.70231666666667</v>
      </c>
      <c r="AD4" s="73">
        <v>4.8497416666666702</v>
      </c>
      <c r="AE4" s="73">
        <v>5.9147666666666696</v>
      </c>
      <c r="AF4" s="73">
        <v>7.6085583333333302</v>
      </c>
      <c r="AG4" s="73">
        <v>8.9575083333333296</v>
      </c>
      <c r="AH4" s="73">
        <v>18.472874999999998</v>
      </c>
      <c r="AI4" s="73">
        <v>21.836075000000001</v>
      </c>
      <c r="AJ4" s="73">
        <v>23.345406666666701</v>
      </c>
      <c r="AK4" s="73">
        <v>35.058500833333298</v>
      </c>
      <c r="AL4" s="1">
        <v>47.6627266666667</v>
      </c>
      <c r="AM4" s="1">
        <v>54.748933333333298</v>
      </c>
      <c r="AN4" s="1">
        <v>57.707349999999998</v>
      </c>
      <c r="AO4" s="1">
        <v>58.738958333333301</v>
      </c>
      <c r="AP4" s="1">
        <v>66.573875000000001</v>
      </c>
      <c r="AQ4" s="1">
        <v>75.2597916666667</v>
      </c>
      <c r="AR4" s="1">
        <v>77.215020833333298</v>
      </c>
      <c r="AS4" s="1">
        <v>79.681899999999999</v>
      </c>
      <c r="AT4" s="1">
        <v>77.394975000000002</v>
      </c>
      <c r="AU4" s="1">
        <v>72.060649999999995</v>
      </c>
      <c r="AV4" s="1">
        <v>73.276308333333304</v>
      </c>
      <c r="AW4" s="1">
        <v>72.646616666666702</v>
      </c>
      <c r="AX4" s="1">
        <v>69.292400000000001</v>
      </c>
      <c r="AY4" s="1">
        <v>64.582800000000006</v>
      </c>
      <c r="AZ4" s="1">
        <v>72.6474166666667</v>
      </c>
      <c r="BA4" s="1">
        <v>74.3859833333333</v>
      </c>
      <c r="BB4" s="1">
        <v>72.937883333333303</v>
      </c>
      <c r="BC4" s="1">
        <v>77.535966666666695</v>
      </c>
      <c r="BD4" s="1">
        <v>79.368399999999994</v>
      </c>
      <c r="BE4" s="1">
        <v>80.579016666666703</v>
      </c>
      <c r="BF4" s="1">
        <v>100.69143333333299</v>
      </c>
    </row>
    <row r="5" spans="1:58">
      <c r="A5" s="73" t="s">
        <v>161</v>
      </c>
      <c r="B5" s="73" t="s">
        <v>162</v>
      </c>
      <c r="AL5" s="1"/>
      <c r="AM5" s="1"/>
      <c r="AN5" s="1"/>
      <c r="AO5" s="1"/>
      <c r="AP5" s="1"/>
      <c r="AQ5" s="1"/>
      <c r="AR5" s="1"/>
      <c r="AS5" s="1"/>
      <c r="AT5" s="1"/>
      <c r="AU5" s="1"/>
      <c r="AV5" s="1"/>
      <c r="AW5" s="1"/>
      <c r="AX5" s="1"/>
      <c r="AY5" s="1"/>
      <c r="AZ5" s="1"/>
      <c r="BA5" s="1"/>
      <c r="BB5" s="1"/>
      <c r="BC5" s="1"/>
      <c r="BD5" s="1"/>
      <c r="BE5" s="1"/>
      <c r="BF5" s="1"/>
    </row>
    <row r="6" spans="1:58">
      <c r="A6" s="73" t="s">
        <v>163</v>
      </c>
      <c r="B6" s="73" t="s">
        <v>603</v>
      </c>
      <c r="AL6" s="1"/>
      <c r="AM6" s="1"/>
      <c r="AN6" s="1"/>
      <c r="AO6" s="1"/>
      <c r="AP6" s="1"/>
      <c r="AQ6" s="1"/>
      <c r="AR6" s="1"/>
      <c r="AS6" s="1"/>
      <c r="AT6" s="1"/>
      <c r="AU6" s="1"/>
      <c r="AV6" s="1"/>
      <c r="AW6" s="1"/>
      <c r="AX6" s="1"/>
      <c r="AY6" s="1"/>
      <c r="AZ6" s="1"/>
      <c r="BA6" s="1"/>
      <c r="BB6" s="1"/>
      <c r="BC6" s="1"/>
      <c r="BD6" s="1"/>
      <c r="BE6" s="1"/>
      <c r="BF6" s="1"/>
    </row>
    <row r="7" spans="1:58">
      <c r="A7" s="73" t="s">
        <v>165</v>
      </c>
      <c r="B7" s="73" t="s">
        <v>166</v>
      </c>
      <c r="C7" s="73">
        <v>2.8668443333333301E-8</v>
      </c>
      <c r="D7" s="73">
        <v>2.8734860000000001E-8</v>
      </c>
      <c r="E7" s="73">
        <v>2.8678443333333299E-8</v>
      </c>
      <c r="F7" s="73">
        <v>2.8752026666666701E-8</v>
      </c>
      <c r="G7" s="73">
        <v>2.8819776666666698E-8</v>
      </c>
      <c r="H7" s="73">
        <v>2.8778526666666701E-8</v>
      </c>
      <c r="I7" s="73">
        <v>2.8823859999999999E-8</v>
      </c>
      <c r="J7" s="73">
        <v>2.8841609999999999E-8</v>
      </c>
      <c r="K7" s="73">
        <v>2.8727609999999999E-8</v>
      </c>
      <c r="L7" s="73">
        <v>2.8561193333333301E-8</v>
      </c>
      <c r="M7" s="73">
        <v>2.8625109999999999E-8</v>
      </c>
      <c r="N7" s="73">
        <v>2.8191119999999999E-8</v>
      </c>
      <c r="O7" s="73">
        <v>2.7052815000000001E-8</v>
      </c>
      <c r="P7" s="73">
        <v>2.4514619999999999E-8</v>
      </c>
      <c r="Q7" s="73">
        <v>2.5407600833333301E-8</v>
      </c>
      <c r="R7" s="73">
        <v>2.5552180833333302E-8</v>
      </c>
      <c r="S7" s="73">
        <v>2.9383623333333298E-8</v>
      </c>
      <c r="T7" s="73">
        <v>2.9917999999999997E-8</v>
      </c>
      <c r="U7" s="73">
        <v>2.9917999999999997E-8</v>
      </c>
      <c r="V7" s="73">
        <v>2.9917999999999997E-8</v>
      </c>
      <c r="W7" s="73">
        <v>2.9917999999999997E-8</v>
      </c>
      <c r="X7" s="73">
        <v>2.9917999999999997E-8</v>
      </c>
      <c r="Y7" s="73">
        <v>2.9917999999999997E-8</v>
      </c>
      <c r="Z7" s="73">
        <v>2.9917999999999997E-8</v>
      </c>
      <c r="AA7" s="73">
        <v>2.9917999999999997E-8</v>
      </c>
      <c r="AB7" s="73">
        <v>2.9917999999999997E-8</v>
      </c>
      <c r="AC7" s="73">
        <v>2.9917999999999997E-8</v>
      </c>
      <c r="AD7" s="73">
        <v>2.9917999999999997E-8</v>
      </c>
      <c r="AE7" s="73">
        <v>2.9917999999999997E-8</v>
      </c>
      <c r="AF7" s="73">
        <v>2.9917999999999997E-8</v>
      </c>
      <c r="AG7" s="73">
        <v>2.9917999999999997E-8</v>
      </c>
      <c r="AH7" s="73">
        <v>5.5098333333333298E-8</v>
      </c>
      <c r="AI7" s="73">
        <v>2.5141666666666701E-7</v>
      </c>
      <c r="AJ7" s="73">
        <v>2.6601666666666699E-6</v>
      </c>
      <c r="AK7" s="73">
        <v>5.9515000000000002E-5</v>
      </c>
      <c r="AL7" s="1">
        <v>2.7502295833333299E-3</v>
      </c>
      <c r="AM7" s="1">
        <v>0.128029166666667</v>
      </c>
      <c r="AN7" s="1">
        <v>0.22904008333333301</v>
      </c>
      <c r="AO7" s="1">
        <v>0.3928235175</v>
      </c>
      <c r="AP7" s="1">
        <v>2.7907061666666699</v>
      </c>
      <c r="AQ7" s="1">
        <v>10.040544166666701</v>
      </c>
      <c r="AR7" s="1">
        <v>22.0578616666667</v>
      </c>
      <c r="AS7" s="1">
        <v>43.5302066666667</v>
      </c>
      <c r="AT7" s="1">
        <v>74.606300833333293</v>
      </c>
      <c r="AU7" s="1">
        <v>83.541362500000005</v>
      </c>
      <c r="AV7" s="1">
        <v>87.159141666666699</v>
      </c>
      <c r="AW7" s="1">
        <v>80.368072055555601</v>
      </c>
      <c r="AX7" s="1">
        <v>76.706142749999998</v>
      </c>
      <c r="AY7" s="1">
        <v>75.033354166666697</v>
      </c>
      <c r="AZ7" s="1">
        <v>79.328166666666704</v>
      </c>
      <c r="BA7" s="1">
        <v>91.905720340501802</v>
      </c>
      <c r="BB7" s="1">
        <v>93.934749999999994</v>
      </c>
      <c r="BC7" s="1">
        <v>95.467955421311004</v>
      </c>
      <c r="BD7" s="1">
        <v>96.518279479152596</v>
      </c>
      <c r="BE7" s="1">
        <v>98.302416855633496</v>
      </c>
      <c r="BF7" s="1">
        <v>120.060701665019</v>
      </c>
    </row>
    <row r="8" spans="1:58">
      <c r="A8" s="73" t="s">
        <v>167</v>
      </c>
      <c r="B8" s="73" t="s">
        <v>168</v>
      </c>
      <c r="C8" s="73">
        <v>1.7142900007142901</v>
      </c>
      <c r="D8" s="73">
        <v>1.7142900007142901</v>
      </c>
      <c r="E8" s="73">
        <v>1.7142900007142901</v>
      </c>
      <c r="F8" s="73">
        <v>1.7142900007142901</v>
      </c>
      <c r="G8" s="73">
        <v>1.7142900007142901</v>
      </c>
      <c r="H8" s="73">
        <v>1.7142900007142901</v>
      </c>
      <c r="I8" s="73">
        <v>1.7142900007142901</v>
      </c>
      <c r="J8" s="73">
        <v>1.7619083340952399</v>
      </c>
      <c r="K8" s="73">
        <v>2.0000000010000001</v>
      </c>
      <c r="L8" s="73">
        <v>2.0000000010000001</v>
      </c>
      <c r="M8" s="73">
        <v>2.0000000010000001</v>
      </c>
      <c r="N8" s="73">
        <v>1.97487273321145</v>
      </c>
      <c r="O8" s="73">
        <v>1.9212781494760101</v>
      </c>
      <c r="P8" s="73">
        <v>1.9592192359816101</v>
      </c>
      <c r="Q8" s="73">
        <v>2.0532324085176299</v>
      </c>
      <c r="R8" s="73">
        <v>2.16979583233333</v>
      </c>
      <c r="S8" s="73">
        <v>2.6146708328333301</v>
      </c>
      <c r="T8" s="73">
        <v>2.7</v>
      </c>
      <c r="U8" s="73">
        <v>2.7</v>
      </c>
      <c r="V8" s="73">
        <v>2.7</v>
      </c>
      <c r="W8" s="73">
        <v>2.7</v>
      </c>
      <c r="X8" s="73">
        <v>2.7</v>
      </c>
      <c r="Y8" s="73">
        <v>2.7</v>
      </c>
      <c r="Z8" s="73">
        <v>2.7</v>
      </c>
      <c r="AA8" s="73">
        <v>2.7</v>
      </c>
      <c r="AB8" s="73">
        <v>2.7</v>
      </c>
      <c r="AC8" s="73">
        <v>2.7</v>
      </c>
      <c r="AD8" s="73">
        <v>2.7</v>
      </c>
      <c r="AE8" s="73">
        <v>2.7</v>
      </c>
      <c r="AF8" s="73">
        <v>2.7</v>
      </c>
      <c r="AG8" s="73">
        <v>2.7</v>
      </c>
      <c r="AH8" s="73">
        <v>2.7</v>
      </c>
      <c r="AI8" s="73">
        <v>2.7</v>
      </c>
      <c r="AJ8" s="73">
        <v>2.7</v>
      </c>
      <c r="AK8" s="73">
        <v>2.7</v>
      </c>
      <c r="AL8" s="1">
        <v>2.7</v>
      </c>
      <c r="AM8" s="1">
        <v>2.7</v>
      </c>
      <c r="AN8" s="1">
        <v>2.7</v>
      </c>
      <c r="AO8" s="1">
        <v>2.7</v>
      </c>
      <c r="AP8" s="1">
        <v>2.7</v>
      </c>
      <c r="AQ8" s="1">
        <v>2.7</v>
      </c>
      <c r="AR8" s="1">
        <v>2.7</v>
      </c>
      <c r="AS8" s="1">
        <v>2.7</v>
      </c>
      <c r="AT8" s="1">
        <v>2.7</v>
      </c>
      <c r="AU8" s="1">
        <v>2.7</v>
      </c>
      <c r="AV8" s="1">
        <v>2.7</v>
      </c>
      <c r="AW8" s="1">
        <v>2.7</v>
      </c>
      <c r="AX8" s="1">
        <v>2.7</v>
      </c>
      <c r="AY8" s="1">
        <v>2.7</v>
      </c>
      <c r="AZ8" s="1">
        <v>2.7</v>
      </c>
      <c r="BA8" s="1">
        <v>2.7</v>
      </c>
      <c r="BB8" s="1">
        <v>2.7</v>
      </c>
      <c r="BC8" s="1">
        <v>2.7</v>
      </c>
      <c r="BD8" s="1">
        <v>2.7</v>
      </c>
      <c r="BE8" s="1">
        <v>2.7</v>
      </c>
      <c r="BF8" s="1">
        <v>2.7</v>
      </c>
    </row>
    <row r="9" spans="1:58">
      <c r="A9" s="73" t="s">
        <v>169</v>
      </c>
      <c r="B9" s="73" t="s">
        <v>170</v>
      </c>
      <c r="E9" s="73">
        <v>8.7166666666333306E-12</v>
      </c>
      <c r="F9" s="73">
        <v>1.3871666666625E-11</v>
      </c>
      <c r="G9" s="73">
        <v>1.4039166666616699E-11</v>
      </c>
      <c r="H9" s="73">
        <v>1.69566666666417E-11</v>
      </c>
      <c r="I9" s="73">
        <v>2.0914999999966699E-11</v>
      </c>
      <c r="J9" s="73">
        <v>3.3342499999991702E-11</v>
      </c>
      <c r="K9" s="73">
        <v>3.5000000000000002E-11</v>
      </c>
      <c r="L9" s="73">
        <v>3.5000000000000002E-11</v>
      </c>
      <c r="M9" s="73">
        <v>3.7916666656666698E-11</v>
      </c>
      <c r="N9" s="73">
        <v>4.5216666656666701E-11</v>
      </c>
      <c r="O9" s="73">
        <v>4.9999999990000002E-11</v>
      </c>
      <c r="P9" s="73">
        <v>4.9999999990000002E-11</v>
      </c>
      <c r="Q9" s="73">
        <v>4.9999999990000002E-11</v>
      </c>
      <c r="R9" s="73">
        <v>3.6574999999500001E-10</v>
      </c>
      <c r="S9" s="73">
        <v>1.39983333333167E-9</v>
      </c>
      <c r="T9" s="73">
        <v>4.0763333333283302E-9</v>
      </c>
      <c r="U9" s="73">
        <v>7.9574999999958296E-9</v>
      </c>
      <c r="V9" s="73">
        <v>1.31696666666408E-8</v>
      </c>
      <c r="W9" s="73">
        <v>1.83715833333225E-8</v>
      </c>
      <c r="X9" s="73">
        <v>4.4026916666672502E-8</v>
      </c>
      <c r="Y9" s="73">
        <v>2.5922533333326298E-7</v>
      </c>
      <c r="Z9" s="73">
        <v>1.05299574995841E-6</v>
      </c>
      <c r="AA9" s="73">
        <v>6.7649116666E-6</v>
      </c>
      <c r="AB9" s="73">
        <v>6.0180899999999998E-5</v>
      </c>
      <c r="AC9" s="73">
        <v>9.4303166666666696E-5</v>
      </c>
      <c r="AD9" s="73">
        <v>2.1442983333333301E-4</v>
      </c>
      <c r="AE9" s="73">
        <v>8.7526041666666698E-4</v>
      </c>
      <c r="AF9" s="73">
        <v>4.2333960833333302E-2</v>
      </c>
      <c r="AG9" s="73">
        <v>0.48758908333333301</v>
      </c>
      <c r="AH9" s="73">
        <v>0.95355441666666696</v>
      </c>
      <c r="AI9" s="73">
        <v>0.99064166666666698</v>
      </c>
      <c r="AJ9" s="73">
        <v>0.99894583333333298</v>
      </c>
      <c r="AK9" s="73">
        <v>0.99900833333333305</v>
      </c>
      <c r="AL9" s="1">
        <v>0.99975000000000003</v>
      </c>
      <c r="AM9" s="1">
        <v>0.99966250000000001</v>
      </c>
      <c r="AN9" s="1">
        <v>0.99950000000000006</v>
      </c>
      <c r="AO9" s="1">
        <v>0.99950000000000006</v>
      </c>
      <c r="AP9" s="1">
        <v>0.99950000000000006</v>
      </c>
      <c r="AQ9" s="1">
        <v>0.99950000000000006</v>
      </c>
      <c r="AR9" s="1">
        <v>0.99950000000000006</v>
      </c>
      <c r="AS9" s="1">
        <v>3.0632566666666698</v>
      </c>
      <c r="AT9" s="1">
        <v>2.9006291666666701</v>
      </c>
      <c r="AU9" s="1">
        <v>2.9233008189033201</v>
      </c>
      <c r="AV9" s="1">
        <v>2.9036575</v>
      </c>
      <c r="AW9" s="1">
        <v>3.0543133333333299</v>
      </c>
      <c r="AX9" s="1">
        <v>3.0956488492063499</v>
      </c>
      <c r="AY9" s="1">
        <v>3.14416455988456</v>
      </c>
      <c r="AZ9" s="1">
        <v>3.7101068305232801</v>
      </c>
      <c r="BA9" s="1">
        <v>3.8962951544704998</v>
      </c>
      <c r="BB9" s="1">
        <v>4.1101395762132604</v>
      </c>
      <c r="BC9" s="1">
        <v>4.5369343601874599</v>
      </c>
      <c r="BD9" s="1">
        <v>5.4593526646570396</v>
      </c>
      <c r="BE9" s="1">
        <v>8.0752759928133404</v>
      </c>
      <c r="BF9" s="1">
        <v>9.2331855247242896</v>
      </c>
    </row>
    <row r="10" spans="1:58">
      <c r="A10" s="73" t="s">
        <v>171</v>
      </c>
      <c r="B10" s="73" t="s">
        <v>172</v>
      </c>
      <c r="AJ10" s="73">
        <v>9.1050000000000004</v>
      </c>
      <c r="AK10" s="73">
        <v>288.65083333333303</v>
      </c>
      <c r="AL10" s="1">
        <v>405.90833333333302</v>
      </c>
      <c r="AM10" s="1">
        <v>414.04149999999998</v>
      </c>
      <c r="AN10" s="1">
        <v>490.84678574999998</v>
      </c>
      <c r="AO10" s="1">
        <v>504.91500000000002</v>
      </c>
      <c r="AP10" s="1">
        <v>535.06183333333297</v>
      </c>
      <c r="AQ10" s="1">
        <v>539.52583333333303</v>
      </c>
      <c r="AR10" s="1">
        <v>555.078258333333</v>
      </c>
      <c r="AS10" s="1">
        <v>573.35333333333301</v>
      </c>
      <c r="AT10" s="1">
        <v>578.76295454545505</v>
      </c>
      <c r="AU10" s="1">
        <v>533.45083333333298</v>
      </c>
      <c r="AV10" s="1">
        <v>457.68694062915898</v>
      </c>
      <c r="AW10" s="1">
        <v>416.04036972454202</v>
      </c>
      <c r="AX10" s="1">
        <v>342.079116208671</v>
      </c>
      <c r="AY10" s="1">
        <v>305.96940026193602</v>
      </c>
      <c r="AZ10" s="1">
        <v>363.28328560606099</v>
      </c>
      <c r="BA10" s="1">
        <v>373.66046673881698</v>
      </c>
      <c r="BB10" s="1">
        <v>372.50088244871102</v>
      </c>
      <c r="BC10" s="1">
        <v>401.76397562691602</v>
      </c>
      <c r="BD10" s="1">
        <v>409.625749270293</v>
      </c>
      <c r="BE10" s="1">
        <v>415.91978920493801</v>
      </c>
      <c r="BF10" s="1">
        <v>477.91830657609898</v>
      </c>
    </row>
    <row r="11" spans="1:58">
      <c r="A11" s="73" t="s">
        <v>173</v>
      </c>
      <c r="B11" s="73" t="s">
        <v>174</v>
      </c>
      <c r="AC11" s="73">
        <v>1.79</v>
      </c>
      <c r="AD11" s="73">
        <v>1.79</v>
      </c>
      <c r="AE11" s="73">
        <v>1.79</v>
      </c>
      <c r="AF11" s="73">
        <v>1.79</v>
      </c>
      <c r="AG11" s="73">
        <v>1.79</v>
      </c>
      <c r="AH11" s="73">
        <v>1.79</v>
      </c>
      <c r="AI11" s="73">
        <v>1.79</v>
      </c>
      <c r="AJ11" s="73">
        <v>1.79</v>
      </c>
      <c r="AK11" s="73">
        <v>1.79</v>
      </c>
      <c r="AL11" s="1">
        <v>1.79</v>
      </c>
      <c r="AM11" s="1">
        <v>1.79</v>
      </c>
      <c r="AN11" s="1">
        <v>1.79</v>
      </c>
      <c r="AO11" s="1">
        <v>1.79</v>
      </c>
      <c r="AP11" s="1">
        <v>1.79</v>
      </c>
      <c r="AQ11" s="1">
        <v>1.79</v>
      </c>
      <c r="AR11" s="1">
        <v>1.79</v>
      </c>
      <c r="AS11" s="1">
        <v>1.79</v>
      </c>
      <c r="AT11" s="1">
        <v>1.79</v>
      </c>
      <c r="AU11" s="1">
        <v>1.79</v>
      </c>
      <c r="AV11" s="1">
        <v>1.79</v>
      </c>
      <c r="AW11" s="1">
        <v>1.79</v>
      </c>
      <c r="AX11" s="1">
        <v>1.79</v>
      </c>
      <c r="AY11" s="1">
        <v>1.79</v>
      </c>
      <c r="AZ11" s="1">
        <v>1.79</v>
      </c>
      <c r="BA11" s="1">
        <v>1.79</v>
      </c>
      <c r="BB11" s="1">
        <v>1.79</v>
      </c>
      <c r="BC11" s="1">
        <v>1.79</v>
      </c>
      <c r="BD11" s="1">
        <v>1.79</v>
      </c>
      <c r="BE11" s="1">
        <v>1.79</v>
      </c>
      <c r="BF11" s="1">
        <v>1.79</v>
      </c>
    </row>
    <row r="12" spans="1:58">
      <c r="A12" s="73" t="s">
        <v>175</v>
      </c>
      <c r="B12" s="73" t="s">
        <v>176</v>
      </c>
      <c r="C12" s="73">
        <v>0.89285699989285705</v>
      </c>
      <c r="D12" s="73">
        <v>0.89285699989285705</v>
      </c>
      <c r="E12" s="73">
        <v>0.89285699989285705</v>
      </c>
      <c r="F12" s="73">
        <v>0.89285699989285705</v>
      </c>
      <c r="G12" s="73">
        <v>0.89285699989285705</v>
      </c>
      <c r="H12" s="73">
        <v>0.89285699989285705</v>
      </c>
      <c r="I12" s="73">
        <v>0.89285699989285705</v>
      </c>
      <c r="J12" s="73">
        <v>0.89285699989285705</v>
      </c>
      <c r="K12" s="73">
        <v>0.89285699989285705</v>
      </c>
      <c r="L12" s="73">
        <v>0.89285699989285705</v>
      </c>
      <c r="M12" s="73">
        <v>0.89285699989285705</v>
      </c>
      <c r="N12" s="73">
        <v>0.88267025929554799</v>
      </c>
      <c r="O12" s="73">
        <v>0.838697807262207</v>
      </c>
      <c r="P12" s="73">
        <v>0.70349710157742595</v>
      </c>
      <c r="Q12" s="73">
        <v>0.69666586863809599</v>
      </c>
      <c r="R12" s="73">
        <v>0.76387124900000003</v>
      </c>
      <c r="S12" s="73">
        <v>0.81828408233333305</v>
      </c>
      <c r="T12" s="73">
        <v>0.90182499900000002</v>
      </c>
      <c r="U12" s="73">
        <v>0.87365924900000003</v>
      </c>
      <c r="V12" s="73">
        <v>0.89464091566666704</v>
      </c>
      <c r="W12" s="73">
        <v>0.87824433233333299</v>
      </c>
      <c r="X12" s="73">
        <v>0.87021458233333304</v>
      </c>
      <c r="Y12" s="73">
        <v>0.98586283233333305</v>
      </c>
      <c r="Z12" s="73">
        <v>1.1100149991666699</v>
      </c>
      <c r="AA12" s="73">
        <v>1.1395191659166699</v>
      </c>
      <c r="AB12" s="73">
        <v>1.4318949995000001</v>
      </c>
      <c r="AC12" s="73">
        <v>1.4959741664166699</v>
      </c>
      <c r="AD12" s="73">
        <v>1.42818</v>
      </c>
      <c r="AE12" s="73">
        <v>1.2799083333333301</v>
      </c>
      <c r="AF12" s="73">
        <v>1.2645966666666699</v>
      </c>
      <c r="AG12" s="73">
        <v>1.2810566666666701</v>
      </c>
      <c r="AH12" s="73">
        <v>1.2837558333333301</v>
      </c>
      <c r="AI12" s="73">
        <v>1.36164833333333</v>
      </c>
      <c r="AJ12" s="73">
        <v>1.4705600000000001</v>
      </c>
      <c r="AK12" s="73">
        <v>1.3677508333333299</v>
      </c>
      <c r="AL12" s="1">
        <v>1.3490325000000001</v>
      </c>
      <c r="AM12" s="1">
        <v>1.27786333333333</v>
      </c>
      <c r="AN12" s="1">
        <v>1.34738</v>
      </c>
      <c r="AO12" s="1">
        <v>1.5918283333333301</v>
      </c>
      <c r="AP12" s="1">
        <v>1.5499499999999999</v>
      </c>
      <c r="AQ12" s="1">
        <v>1.7248266666666701</v>
      </c>
      <c r="AR12" s="1">
        <v>1.9334425</v>
      </c>
      <c r="AS12" s="1">
        <v>1.8405625000000001</v>
      </c>
      <c r="AT12" s="1">
        <v>1.54191416666667</v>
      </c>
      <c r="AU12" s="1">
        <v>1.3597524999999999</v>
      </c>
      <c r="AV12" s="1">
        <v>1.3094733333333299</v>
      </c>
      <c r="AW12" s="1">
        <v>1.3279734405000001</v>
      </c>
      <c r="AX12" s="1">
        <v>1.1950725</v>
      </c>
      <c r="AY12" s="1">
        <v>1.19217833333333</v>
      </c>
      <c r="AZ12" s="1">
        <v>1.28218881008452</v>
      </c>
      <c r="BA12" s="1">
        <v>1.0901594863867701</v>
      </c>
      <c r="BB12" s="1">
        <v>0.96946320149673504</v>
      </c>
      <c r="BC12" s="1">
        <v>0.96580103065870804</v>
      </c>
      <c r="BD12" s="1">
        <v>1.0358430965205401</v>
      </c>
      <c r="BE12" s="1">
        <v>1.1093632928169199</v>
      </c>
      <c r="BF12" s="1">
        <v>1.33109026245502</v>
      </c>
    </row>
    <row r="13" spans="1:58">
      <c r="A13" s="73" t="s">
        <v>177</v>
      </c>
      <c r="B13" s="73" t="s">
        <v>178</v>
      </c>
      <c r="C13" s="73">
        <v>26.000000024999999</v>
      </c>
      <c r="D13" s="73">
        <v>26.000000024999999</v>
      </c>
      <c r="E13" s="73">
        <v>26.000000024999999</v>
      </c>
      <c r="F13" s="73">
        <v>26.000000024999999</v>
      </c>
      <c r="G13" s="73">
        <v>26.000000024999999</v>
      </c>
      <c r="H13" s="73">
        <v>26.000000024999999</v>
      </c>
      <c r="I13" s="73">
        <v>26.000000024999999</v>
      </c>
      <c r="J13" s="73">
        <v>26.000000024999999</v>
      </c>
      <c r="K13" s="73">
        <v>26.000000024999999</v>
      </c>
      <c r="L13" s="73">
        <v>26.000000024999999</v>
      </c>
      <c r="M13" s="73">
        <v>26.000000024999999</v>
      </c>
      <c r="N13" s="73">
        <v>24.985583896139701</v>
      </c>
      <c r="O13" s="73">
        <v>23.1153333323333</v>
      </c>
      <c r="P13" s="73">
        <v>19.579999999083299</v>
      </c>
      <c r="Q13" s="73">
        <v>18.692499998999999</v>
      </c>
      <c r="R13" s="73">
        <v>17.416749999166701</v>
      </c>
      <c r="S13" s="73">
        <v>17.9396666658333</v>
      </c>
      <c r="T13" s="73">
        <v>16.526916666000002</v>
      </c>
      <c r="U13" s="73">
        <v>14.521666665750001</v>
      </c>
      <c r="V13" s="73">
        <v>13.367499999416699</v>
      </c>
      <c r="W13" s="73">
        <v>12.937999999083299</v>
      </c>
      <c r="X13" s="73">
        <v>15.926833332333301</v>
      </c>
      <c r="Y13" s="73">
        <v>17.059249999166699</v>
      </c>
      <c r="Z13" s="73">
        <v>17.9633333325</v>
      </c>
      <c r="AA13" s="73">
        <v>20.009083332666702</v>
      </c>
      <c r="AB13" s="73">
        <v>20.689499999833298</v>
      </c>
      <c r="AC13" s="73">
        <v>15.2671333333333</v>
      </c>
      <c r="AD13" s="73">
        <v>12.6425</v>
      </c>
      <c r="AE13" s="73">
        <v>12.347666666666701</v>
      </c>
      <c r="AF13" s="73">
        <v>13.2306666666667</v>
      </c>
      <c r="AG13" s="73">
        <v>11.3698333333333</v>
      </c>
      <c r="AH13" s="73">
        <v>11.6759166666667</v>
      </c>
      <c r="AI13" s="73">
        <v>10.989333333333301</v>
      </c>
      <c r="AJ13" s="73">
        <v>11.632182500000001</v>
      </c>
      <c r="AK13" s="73">
        <v>11.421824916666701</v>
      </c>
      <c r="AL13" s="1">
        <v>10.0814958333333</v>
      </c>
      <c r="AM13" s="1">
        <v>10.5865575</v>
      </c>
      <c r="AN13" s="1">
        <v>12.204244166666699</v>
      </c>
      <c r="AO13" s="1">
        <v>12.379065000000001</v>
      </c>
      <c r="AP13" s="1"/>
      <c r="AQ13" s="1"/>
      <c r="AR13" s="1"/>
      <c r="AS13" s="1"/>
      <c r="AT13" s="1"/>
      <c r="AU13" s="1"/>
      <c r="AV13" s="1"/>
      <c r="AW13" s="1"/>
      <c r="AX13" s="1"/>
      <c r="AY13" s="1"/>
      <c r="AZ13" s="1"/>
      <c r="BA13" s="1"/>
      <c r="BB13" s="1"/>
      <c r="BC13" s="1"/>
      <c r="BD13" s="1"/>
      <c r="BE13" s="1"/>
      <c r="BF13" s="1"/>
    </row>
    <row r="14" spans="1:58">
      <c r="A14" s="73" t="s">
        <v>179</v>
      </c>
      <c r="B14" s="73" t="s">
        <v>180</v>
      </c>
      <c r="AI14" s="73">
        <v>1.0840000000000001E-2</v>
      </c>
      <c r="AJ14" s="73">
        <v>1.9994999999999999E-2</v>
      </c>
      <c r="AK14" s="73">
        <v>0.31404500000000002</v>
      </c>
      <c r="AL14" s="1">
        <v>0.88270850000000001</v>
      </c>
      <c r="AM14" s="1">
        <v>0.86025283333333402</v>
      </c>
      <c r="AN14" s="1">
        <v>0.79707499999999998</v>
      </c>
      <c r="AO14" s="1">
        <v>0.77379968666666599</v>
      </c>
      <c r="AP14" s="1">
        <v>0.82403333333333395</v>
      </c>
      <c r="AQ14" s="1">
        <v>0.89483075000000001</v>
      </c>
      <c r="AR14" s="1">
        <v>0.93131666666666602</v>
      </c>
      <c r="AS14" s="1">
        <v>0.97216416666666605</v>
      </c>
      <c r="AT14" s="1">
        <v>0.98214599999999996</v>
      </c>
      <c r="AU14" s="1">
        <v>0.98269550000000006</v>
      </c>
      <c r="AV14" s="1">
        <v>0.94542099999999996</v>
      </c>
      <c r="AW14" s="1">
        <v>0.89344500000000004</v>
      </c>
      <c r="AX14" s="1">
        <v>0.85812380824372803</v>
      </c>
      <c r="AY14" s="1">
        <v>0.82161957885304604</v>
      </c>
      <c r="AZ14" s="1">
        <v>0.80378333333333296</v>
      </c>
      <c r="BA14" s="1">
        <v>0.80264999999999997</v>
      </c>
      <c r="BB14" s="1">
        <v>0.78968638888888898</v>
      </c>
      <c r="BC14" s="1">
        <v>0.78564534946236597</v>
      </c>
      <c r="BD14" s="1">
        <v>0.784541075268817</v>
      </c>
      <c r="BE14" s="1">
        <v>0.78434749999999998</v>
      </c>
      <c r="BF14" s="1">
        <v>1.0245638185505901</v>
      </c>
    </row>
    <row r="15" spans="1:58">
      <c r="A15" s="73" t="s">
        <v>181</v>
      </c>
      <c r="B15" s="73" t="s">
        <v>182</v>
      </c>
      <c r="C15" s="73">
        <v>1.0204100000204099</v>
      </c>
      <c r="D15" s="73">
        <v>1.0204100000204099</v>
      </c>
      <c r="E15" s="73">
        <v>1.0204100000204099</v>
      </c>
      <c r="F15" s="73">
        <v>1.0204100000204099</v>
      </c>
      <c r="G15" s="73">
        <v>1.0204100000204099</v>
      </c>
      <c r="H15" s="73">
        <v>1.0204100000204099</v>
      </c>
      <c r="I15" s="73">
        <v>1.0204100000204099</v>
      </c>
      <c r="J15" s="73">
        <v>1.0204100000204099</v>
      </c>
      <c r="K15" s="73">
        <v>1.0204100000204099</v>
      </c>
      <c r="L15" s="73">
        <v>1.0204100000204099</v>
      </c>
      <c r="M15" s="73">
        <v>1.0017008333350299</v>
      </c>
      <c r="N15" s="73">
        <v>0.99999999900000003</v>
      </c>
      <c r="O15" s="73">
        <v>1</v>
      </c>
      <c r="P15" s="73">
        <v>0.99999999991666699</v>
      </c>
      <c r="Q15" s="73">
        <v>0.99999999900000003</v>
      </c>
      <c r="R15" s="73">
        <v>0.99999999900000003</v>
      </c>
      <c r="S15" s="73">
        <v>0.99999999900000003</v>
      </c>
      <c r="T15" s="73">
        <v>0.99999999900000003</v>
      </c>
      <c r="U15" s="73">
        <v>0.99999999900000003</v>
      </c>
      <c r="V15" s="73">
        <v>0.99999999900000003</v>
      </c>
      <c r="W15" s="73">
        <v>0.99999999900000003</v>
      </c>
      <c r="X15" s="73">
        <v>0.99999999900000003</v>
      </c>
      <c r="Y15" s="73">
        <v>0.99999999900000003</v>
      </c>
      <c r="Z15" s="73">
        <v>0.99999999900000003</v>
      </c>
      <c r="AA15" s="73">
        <v>0.99999999958333297</v>
      </c>
      <c r="AB15" s="73">
        <v>1</v>
      </c>
      <c r="AC15" s="73">
        <v>1</v>
      </c>
      <c r="AD15" s="73">
        <v>1</v>
      </c>
      <c r="AE15" s="73">
        <v>1</v>
      </c>
      <c r="AF15" s="73">
        <v>1</v>
      </c>
      <c r="AG15" s="73">
        <v>1</v>
      </c>
      <c r="AH15" s="73">
        <v>1</v>
      </c>
      <c r="AI15" s="73">
        <v>1</v>
      </c>
      <c r="AJ15" s="73">
        <v>1</v>
      </c>
      <c r="AK15" s="73">
        <v>1</v>
      </c>
      <c r="AL15" s="1">
        <v>1</v>
      </c>
      <c r="AM15" s="1">
        <v>1</v>
      </c>
      <c r="AN15" s="1">
        <v>1</v>
      </c>
      <c r="AO15" s="1">
        <v>1</v>
      </c>
      <c r="AP15" s="1">
        <v>1</v>
      </c>
      <c r="AQ15" s="1">
        <v>1</v>
      </c>
      <c r="AR15" s="1">
        <v>1</v>
      </c>
      <c r="AS15" s="1">
        <v>1</v>
      </c>
      <c r="AT15" s="1">
        <v>1</v>
      </c>
      <c r="AU15" s="1">
        <v>1</v>
      </c>
      <c r="AV15" s="1">
        <v>1</v>
      </c>
      <c r="AW15" s="1">
        <v>1</v>
      </c>
      <c r="AX15" s="1">
        <v>1</v>
      </c>
      <c r="AY15" s="1">
        <v>1</v>
      </c>
      <c r="AZ15" s="1">
        <v>1</v>
      </c>
      <c r="BA15" s="1">
        <v>1</v>
      </c>
      <c r="BB15" s="1">
        <v>1</v>
      </c>
      <c r="BC15" s="1">
        <v>1</v>
      </c>
      <c r="BD15" s="1">
        <v>1</v>
      </c>
      <c r="BE15" s="1">
        <v>1</v>
      </c>
      <c r="BF15" s="1">
        <v>1</v>
      </c>
    </row>
    <row r="16" spans="1:58">
      <c r="A16" s="73" t="s">
        <v>183</v>
      </c>
      <c r="B16" s="73" t="s">
        <v>184</v>
      </c>
      <c r="I16" s="73">
        <v>0.47618999947619001</v>
      </c>
      <c r="J16" s="73">
        <v>0.47618999947619001</v>
      </c>
      <c r="K16" s="73">
        <v>0.47618999947619001</v>
      </c>
      <c r="L16" s="73">
        <v>0.47618999947619001</v>
      </c>
      <c r="M16" s="73">
        <v>0.47618999947619001</v>
      </c>
      <c r="N16" s="73">
        <v>0.47479628758907599</v>
      </c>
      <c r="O16" s="73">
        <v>0.43859778342153799</v>
      </c>
      <c r="P16" s="73">
        <v>0.399630307154623</v>
      </c>
      <c r="Q16" s="73">
        <v>0.39473999900000001</v>
      </c>
      <c r="R16" s="73">
        <v>0.39549999899999999</v>
      </c>
      <c r="S16" s="73">
        <v>0.39559916566666697</v>
      </c>
      <c r="T16" s="73">
        <v>0.39564999899999997</v>
      </c>
      <c r="U16" s="73">
        <v>0.38745333233333301</v>
      </c>
      <c r="V16" s="73">
        <v>0.38161749924999999</v>
      </c>
      <c r="W16" s="73">
        <v>0.37700023471010102</v>
      </c>
      <c r="X16" s="73">
        <v>0.37599999899999997</v>
      </c>
      <c r="Y16" s="73">
        <v>0.37599999899999997</v>
      </c>
      <c r="Z16" s="73">
        <v>0.37599999899999997</v>
      </c>
      <c r="AA16" s="73">
        <v>0.37599999958333302</v>
      </c>
      <c r="AB16" s="73">
        <v>0.376</v>
      </c>
      <c r="AC16" s="73">
        <v>0.376</v>
      </c>
      <c r="AD16" s="73">
        <v>0.376</v>
      </c>
      <c r="AE16" s="73">
        <v>0.376</v>
      </c>
      <c r="AF16" s="73">
        <v>0.376</v>
      </c>
      <c r="AG16" s="73">
        <v>0.376</v>
      </c>
      <c r="AH16" s="73">
        <v>0.376</v>
      </c>
      <c r="AI16" s="73">
        <v>0.376</v>
      </c>
      <c r="AJ16" s="73">
        <v>0.37599998916666699</v>
      </c>
      <c r="AK16" s="73">
        <v>0.37599996499999999</v>
      </c>
      <c r="AL16" s="1">
        <v>0.37599997083333297</v>
      </c>
      <c r="AM16" s="1">
        <v>0.37599996749999998</v>
      </c>
      <c r="AN16" s="1">
        <v>0.37599996499999999</v>
      </c>
      <c r="AO16" s="1">
        <v>0.37599996250000001</v>
      </c>
      <c r="AP16" s="1">
        <v>0.375999979166667</v>
      </c>
      <c r="AQ16" s="1">
        <v>0.376</v>
      </c>
      <c r="AR16" s="1">
        <v>0.376</v>
      </c>
      <c r="AS16" s="1">
        <v>0.376</v>
      </c>
      <c r="AT16" s="1">
        <v>0.376</v>
      </c>
      <c r="AU16" s="1">
        <v>0.376</v>
      </c>
      <c r="AV16" s="1">
        <v>0.376</v>
      </c>
      <c r="AW16" s="1">
        <v>0.376</v>
      </c>
      <c r="AX16" s="1">
        <v>0.376</v>
      </c>
      <c r="AY16" s="1">
        <v>0.376</v>
      </c>
      <c r="AZ16" s="1">
        <v>0.376</v>
      </c>
      <c r="BA16" s="1">
        <v>0.376</v>
      </c>
      <c r="BB16" s="1">
        <v>0.376</v>
      </c>
      <c r="BC16" s="1">
        <v>0.376</v>
      </c>
      <c r="BD16" s="1">
        <v>0.376</v>
      </c>
      <c r="BE16" s="1">
        <v>0.376</v>
      </c>
      <c r="BF16" s="1">
        <v>0.376</v>
      </c>
    </row>
    <row r="17" spans="1:58">
      <c r="A17" s="73" t="s">
        <v>185</v>
      </c>
      <c r="B17" s="73" t="s">
        <v>186</v>
      </c>
      <c r="N17" s="73">
        <v>7.8688425850291202</v>
      </c>
      <c r="O17" s="73">
        <v>7.7001841681494998</v>
      </c>
      <c r="P17" s="73">
        <v>7.8498159993174204</v>
      </c>
      <c r="Q17" s="73">
        <v>8.2260022412153795</v>
      </c>
      <c r="R17" s="73">
        <v>12.186180036989001</v>
      </c>
      <c r="S17" s="73">
        <v>15.3991686037548</v>
      </c>
      <c r="T17" s="73">
        <v>15.375099999416699</v>
      </c>
      <c r="U17" s="73">
        <v>15.016116665749999</v>
      </c>
      <c r="V17" s="73">
        <v>15.5519249993333</v>
      </c>
      <c r="W17" s="73">
        <v>15.454058332500001</v>
      </c>
      <c r="X17" s="73">
        <v>17.986691665833298</v>
      </c>
      <c r="Y17" s="73">
        <v>22.1178833323333</v>
      </c>
      <c r="Z17" s="73">
        <v>24.6154249995</v>
      </c>
      <c r="AA17" s="73">
        <v>25.353933385083302</v>
      </c>
      <c r="AB17" s="73">
        <v>27.9945916666667</v>
      </c>
      <c r="AC17" s="73">
        <v>30.4069</v>
      </c>
      <c r="AD17" s="73">
        <v>30.949833333333299</v>
      </c>
      <c r="AE17" s="73">
        <v>31.7332485981559</v>
      </c>
      <c r="AF17" s="73">
        <v>32.270000000000003</v>
      </c>
      <c r="AG17" s="73">
        <v>34.568808333333301</v>
      </c>
      <c r="AH17" s="73">
        <v>36.5961833333333</v>
      </c>
      <c r="AI17" s="73">
        <v>38.950758333333297</v>
      </c>
      <c r="AJ17" s="73">
        <v>39.567257499999997</v>
      </c>
      <c r="AK17" s="73">
        <v>40.211739166666703</v>
      </c>
      <c r="AL17" s="1">
        <v>40.278318333333303</v>
      </c>
      <c r="AM17" s="1">
        <v>41.794168333333303</v>
      </c>
      <c r="AN17" s="1">
        <v>43.8921158333333</v>
      </c>
      <c r="AO17" s="1">
        <v>46.905651666666699</v>
      </c>
      <c r="AP17" s="1">
        <v>49.0854</v>
      </c>
      <c r="AQ17" s="1">
        <v>52.141666666666701</v>
      </c>
      <c r="AR17" s="1">
        <v>55.8066666666667</v>
      </c>
      <c r="AS17" s="1">
        <v>57.887999999999998</v>
      </c>
      <c r="AT17" s="1">
        <v>58.150039999999997</v>
      </c>
      <c r="AU17" s="1">
        <v>59.512658333333299</v>
      </c>
      <c r="AV17" s="1">
        <v>64.327475000000007</v>
      </c>
      <c r="AW17" s="1">
        <v>68.933233333333305</v>
      </c>
      <c r="AX17" s="1">
        <v>68.874875000000003</v>
      </c>
      <c r="AY17" s="1">
        <v>68.598275000000001</v>
      </c>
      <c r="AZ17" s="1">
        <v>69.039066666666699</v>
      </c>
      <c r="BA17" s="1">
        <v>69.649291666666699</v>
      </c>
      <c r="BB17" s="1">
        <v>74.1524</v>
      </c>
      <c r="BC17" s="1">
        <v>81.8626583333333</v>
      </c>
      <c r="BD17" s="1">
        <v>78.103234999999998</v>
      </c>
      <c r="BE17" s="1">
        <v>77.641408333333302</v>
      </c>
      <c r="BF17" s="1">
        <v>77.946908333333297</v>
      </c>
    </row>
    <row r="18" spans="1:58">
      <c r="A18" s="73" t="s">
        <v>187</v>
      </c>
      <c r="B18" s="73" t="s">
        <v>188</v>
      </c>
      <c r="C18" s="73">
        <v>1.7142900007142901</v>
      </c>
      <c r="D18" s="73">
        <v>1.7142900007142901</v>
      </c>
      <c r="E18" s="73">
        <v>1.7142900007142901</v>
      </c>
      <c r="F18" s="73">
        <v>1.7142900007142901</v>
      </c>
      <c r="G18" s="73">
        <v>1.7142900007142901</v>
      </c>
      <c r="H18" s="73">
        <v>1.7142900007142901</v>
      </c>
      <c r="I18" s="73">
        <v>1.7142900007142901</v>
      </c>
      <c r="J18" s="73">
        <v>1.7380991672619099</v>
      </c>
      <c r="K18" s="73">
        <v>2.0000000010000001</v>
      </c>
      <c r="L18" s="73">
        <v>2.0000000010000001</v>
      </c>
      <c r="M18" s="73">
        <v>2.0000000010000001</v>
      </c>
      <c r="N18" s="73">
        <v>1.97487615254815</v>
      </c>
      <c r="O18" s="73">
        <v>1.92128071035726</v>
      </c>
      <c r="P18" s="73">
        <v>1.95922053743668</v>
      </c>
      <c r="Q18" s="73">
        <v>2.0532309107887801</v>
      </c>
      <c r="R18" s="73">
        <v>2.0188665976000002</v>
      </c>
      <c r="S18" s="73">
        <v>2</v>
      </c>
      <c r="T18" s="73">
        <v>2</v>
      </c>
      <c r="U18" s="73">
        <v>2</v>
      </c>
      <c r="V18" s="73">
        <v>2</v>
      </c>
      <c r="W18" s="73">
        <v>2</v>
      </c>
      <c r="X18" s="73">
        <v>2</v>
      </c>
      <c r="Y18" s="73">
        <v>2</v>
      </c>
      <c r="Z18" s="73">
        <v>2</v>
      </c>
      <c r="AA18" s="73">
        <v>2</v>
      </c>
      <c r="AB18" s="73">
        <v>2</v>
      </c>
      <c r="AC18" s="73">
        <v>2</v>
      </c>
      <c r="AD18" s="73">
        <v>2</v>
      </c>
      <c r="AE18" s="73">
        <v>2</v>
      </c>
      <c r="AF18" s="73">
        <v>2</v>
      </c>
      <c r="AG18" s="73">
        <v>2</v>
      </c>
      <c r="AH18" s="73">
        <v>2</v>
      </c>
      <c r="AI18" s="73">
        <v>2</v>
      </c>
      <c r="AJ18" s="73">
        <v>2</v>
      </c>
      <c r="AK18" s="73">
        <v>2</v>
      </c>
      <c r="AL18" s="1">
        <v>2</v>
      </c>
      <c r="AM18" s="1">
        <v>2</v>
      </c>
      <c r="AN18" s="1">
        <v>2</v>
      </c>
      <c r="AO18" s="1">
        <v>2</v>
      </c>
      <c r="AP18" s="1">
        <v>2</v>
      </c>
      <c r="AQ18" s="1">
        <v>2</v>
      </c>
      <c r="AR18" s="1">
        <v>2</v>
      </c>
      <c r="AS18" s="1">
        <v>2</v>
      </c>
      <c r="AT18" s="1">
        <v>2</v>
      </c>
      <c r="AU18" s="1">
        <v>2</v>
      </c>
      <c r="AV18" s="1">
        <v>2</v>
      </c>
      <c r="AW18" s="1">
        <v>2</v>
      </c>
      <c r="AX18" s="1">
        <v>2</v>
      </c>
      <c r="AY18" s="1">
        <v>2</v>
      </c>
      <c r="AZ18" s="1">
        <v>2</v>
      </c>
      <c r="BA18" s="1">
        <v>2</v>
      </c>
      <c r="BB18" s="1">
        <v>2</v>
      </c>
      <c r="BC18" s="1">
        <v>2</v>
      </c>
      <c r="BD18" s="1">
        <v>2</v>
      </c>
      <c r="BE18" s="1">
        <v>2</v>
      </c>
      <c r="BF18" s="1">
        <v>2</v>
      </c>
    </row>
    <row r="19" spans="1:58">
      <c r="A19" s="73" t="s">
        <v>189</v>
      </c>
      <c r="B19" s="73" t="s">
        <v>190</v>
      </c>
      <c r="AL19" s="1">
        <v>11.5209666666667</v>
      </c>
      <c r="AM19" s="1">
        <v>13.2298766666667</v>
      </c>
      <c r="AN19" s="1">
        <v>26.020549583333299</v>
      </c>
      <c r="AO19" s="1">
        <v>46.12762</v>
      </c>
      <c r="AP19" s="1">
        <v>249.29532916666699</v>
      </c>
      <c r="AQ19" s="1">
        <v>876.75</v>
      </c>
      <c r="AR19" s="1">
        <v>1390</v>
      </c>
      <c r="AS19" s="1">
        <v>1790.9166666666699</v>
      </c>
      <c r="AT19" s="1">
        <v>2051.2708333333298</v>
      </c>
      <c r="AU19" s="1">
        <v>2160.2575000000002</v>
      </c>
      <c r="AV19" s="1">
        <v>2153.8200000000002</v>
      </c>
      <c r="AW19" s="1">
        <v>2144.5641666666702</v>
      </c>
      <c r="AX19" s="1">
        <v>2146.0783333333302</v>
      </c>
      <c r="AY19" s="1">
        <v>2136.3975</v>
      </c>
      <c r="AZ19" s="1">
        <v>2793.0492178846898</v>
      </c>
      <c r="BA19" s="1">
        <v>2978.51</v>
      </c>
      <c r="BB19" s="1">
        <v>4974.6333333333296</v>
      </c>
      <c r="BC19" s="1">
        <v>8336.8983333333308</v>
      </c>
      <c r="BD19" s="1">
        <v>8880.0524999999998</v>
      </c>
      <c r="BE19" s="1">
        <v>10224.102500000001</v>
      </c>
      <c r="BF19" s="1">
        <v>15925.9883333333</v>
      </c>
    </row>
    <row r="20" spans="1:58">
      <c r="A20" s="73" t="s">
        <v>191</v>
      </c>
      <c r="B20" s="73" t="s">
        <v>192</v>
      </c>
      <c r="C20" s="73">
        <v>50.000000049000001</v>
      </c>
      <c r="D20" s="73">
        <v>50.000000049000001</v>
      </c>
      <c r="E20" s="73">
        <v>50.000000049000001</v>
      </c>
      <c r="F20" s="73">
        <v>50.000000049000001</v>
      </c>
      <c r="G20" s="73">
        <v>50.000000049000001</v>
      </c>
      <c r="H20" s="73">
        <v>50.000000049000001</v>
      </c>
      <c r="I20" s="73">
        <v>50.000000049000001</v>
      </c>
      <c r="J20" s="73">
        <v>50.000000049000001</v>
      </c>
      <c r="K20" s="73">
        <v>50.000000049000001</v>
      </c>
      <c r="L20" s="73">
        <v>50.000000049000001</v>
      </c>
      <c r="M20" s="73">
        <v>50.000000049000001</v>
      </c>
      <c r="N20" s="73">
        <v>49.056977421689801</v>
      </c>
      <c r="O20" s="73">
        <v>44.014583332333302</v>
      </c>
      <c r="P20" s="73">
        <v>38.976499998999998</v>
      </c>
      <c r="Q20" s="73">
        <v>38.951499998999999</v>
      </c>
      <c r="R20" s="73">
        <v>36.778916665666699</v>
      </c>
      <c r="S20" s="73">
        <v>38.605166665666701</v>
      </c>
      <c r="T20" s="73">
        <v>35.842749998999999</v>
      </c>
      <c r="U20" s="73">
        <v>31.492083332333301</v>
      </c>
      <c r="V20" s="73">
        <v>29.318666665666701</v>
      </c>
      <c r="W20" s="73">
        <v>29.24166666575</v>
      </c>
      <c r="X20" s="73">
        <v>37.129249999166703</v>
      </c>
      <c r="Y20" s="73">
        <v>45.690583332333297</v>
      </c>
      <c r="Z20" s="73">
        <v>51.131666665833301</v>
      </c>
      <c r="AA20" s="73">
        <v>57.783916666416701</v>
      </c>
      <c r="AB20" s="73">
        <v>59.378</v>
      </c>
      <c r="AC20" s="73">
        <v>44.671916666666696</v>
      </c>
      <c r="AD20" s="73">
        <v>37.334083333333297</v>
      </c>
      <c r="AE20" s="73">
        <v>36.768333333333302</v>
      </c>
      <c r="AF20" s="73">
        <v>39.404000000000003</v>
      </c>
      <c r="AG20" s="73">
        <v>33.417916666666699</v>
      </c>
      <c r="AH20" s="73">
        <v>34.148249999999997</v>
      </c>
      <c r="AI20" s="73">
        <v>32.149500000000003</v>
      </c>
      <c r="AJ20" s="73">
        <v>34.596520833333301</v>
      </c>
      <c r="AK20" s="73">
        <v>33.456497499999998</v>
      </c>
      <c r="AL20" s="1">
        <v>29.4800166666667</v>
      </c>
      <c r="AM20" s="1">
        <v>30.961513333333301</v>
      </c>
      <c r="AN20" s="1">
        <v>35.773890833333297</v>
      </c>
      <c r="AO20" s="1">
        <v>36.298640833333302</v>
      </c>
      <c r="AP20" s="1"/>
      <c r="AQ20" s="1"/>
      <c r="AR20" s="1"/>
      <c r="AS20" s="1"/>
      <c r="AT20" s="1"/>
      <c r="AU20" s="1"/>
      <c r="AV20" s="1"/>
      <c r="AW20" s="1"/>
      <c r="AX20" s="1"/>
      <c r="AY20" s="1"/>
      <c r="AZ20" s="1"/>
      <c r="BA20" s="1"/>
      <c r="BB20" s="1"/>
      <c r="BC20" s="1"/>
      <c r="BD20" s="1"/>
      <c r="BE20" s="1"/>
      <c r="BF20" s="1"/>
    </row>
    <row r="21" spans="1:58">
      <c r="A21" s="73" t="s">
        <v>193</v>
      </c>
      <c r="B21" s="73" t="s">
        <v>194</v>
      </c>
      <c r="C21" s="73">
        <v>1.42857000042857</v>
      </c>
      <c r="D21" s="73">
        <v>1.42857000042857</v>
      </c>
      <c r="E21" s="73">
        <v>1.42857000042857</v>
      </c>
      <c r="F21" s="73">
        <v>1.42857000042857</v>
      </c>
      <c r="G21" s="73">
        <v>1.42857000042857</v>
      </c>
      <c r="H21" s="73">
        <v>1.42857000042857</v>
      </c>
      <c r="I21" s="73">
        <v>1.42857000042857</v>
      </c>
      <c r="J21" s="73">
        <v>1.4484116669960301</v>
      </c>
      <c r="K21" s="73">
        <v>1.6666700006666699</v>
      </c>
      <c r="L21" s="73">
        <v>1.6666700006666699</v>
      </c>
      <c r="M21" s="73">
        <v>1.6666700006666699</v>
      </c>
      <c r="N21" s="73">
        <v>1.6436821181343699</v>
      </c>
      <c r="O21" s="73">
        <v>1.6015618461200301</v>
      </c>
      <c r="P21" s="73">
        <v>1.6326837811972299</v>
      </c>
      <c r="Q21" s="73">
        <v>1.7109267840790501</v>
      </c>
      <c r="R21" s="73">
        <v>1.80804370464356</v>
      </c>
      <c r="S21" s="73">
        <v>2.2256731316515599</v>
      </c>
      <c r="T21" s="73">
        <v>2</v>
      </c>
      <c r="U21" s="73">
        <v>2</v>
      </c>
      <c r="V21" s="73">
        <v>2</v>
      </c>
      <c r="W21" s="73">
        <v>2</v>
      </c>
      <c r="X21" s="73">
        <v>2</v>
      </c>
      <c r="Y21" s="73">
        <v>2</v>
      </c>
      <c r="Z21" s="73">
        <v>2</v>
      </c>
      <c r="AA21" s="73">
        <v>2</v>
      </c>
      <c r="AB21" s="73">
        <v>2</v>
      </c>
      <c r="AC21" s="73">
        <v>2</v>
      </c>
      <c r="AD21" s="73">
        <v>2</v>
      </c>
      <c r="AE21" s="73">
        <v>2</v>
      </c>
      <c r="AF21" s="73">
        <v>2</v>
      </c>
      <c r="AG21" s="73">
        <v>2</v>
      </c>
      <c r="AH21" s="73">
        <v>2</v>
      </c>
      <c r="AI21" s="73">
        <v>2</v>
      </c>
      <c r="AJ21" s="73">
        <v>2</v>
      </c>
      <c r="AK21" s="73">
        <v>2</v>
      </c>
      <c r="AL21" s="1">
        <v>2</v>
      </c>
      <c r="AM21" s="1">
        <v>2</v>
      </c>
      <c r="AN21" s="1">
        <v>2</v>
      </c>
      <c r="AO21" s="1">
        <v>2</v>
      </c>
      <c r="AP21" s="1">
        <v>2</v>
      </c>
      <c r="AQ21" s="1">
        <v>2</v>
      </c>
      <c r="AR21" s="1">
        <v>2</v>
      </c>
      <c r="AS21" s="1">
        <v>2</v>
      </c>
      <c r="AT21" s="1">
        <v>2</v>
      </c>
      <c r="AU21" s="1">
        <v>2</v>
      </c>
      <c r="AV21" s="1">
        <v>2</v>
      </c>
      <c r="AW21" s="1">
        <v>2</v>
      </c>
      <c r="AX21" s="1">
        <v>2</v>
      </c>
      <c r="AY21" s="1">
        <v>2</v>
      </c>
      <c r="AZ21" s="1">
        <v>2</v>
      </c>
      <c r="BA21" s="1">
        <v>2</v>
      </c>
      <c r="BB21" s="1">
        <v>2</v>
      </c>
      <c r="BC21" s="1">
        <v>2</v>
      </c>
      <c r="BD21" s="1">
        <v>2</v>
      </c>
      <c r="BE21" s="1">
        <v>2</v>
      </c>
      <c r="BF21" s="1">
        <v>2</v>
      </c>
    </row>
    <row r="22" spans="1:58">
      <c r="A22" s="73" t="s">
        <v>195</v>
      </c>
      <c r="B22" s="73" t="s">
        <v>196</v>
      </c>
      <c r="C22" s="73">
        <v>245.19510139835899</v>
      </c>
      <c r="D22" s="73">
        <v>245.26010162116</v>
      </c>
      <c r="E22" s="73">
        <v>245.013850686544</v>
      </c>
      <c r="F22" s="73">
        <v>245.01635069607499</v>
      </c>
      <c r="G22" s="73">
        <v>245.027184079042</v>
      </c>
      <c r="H22" s="73">
        <v>245.06093420770699</v>
      </c>
      <c r="I22" s="73">
        <v>245.67843655764301</v>
      </c>
      <c r="J22" s="73">
        <v>246.00093779128099</v>
      </c>
      <c r="K22" s="73">
        <v>247.56469375695099</v>
      </c>
      <c r="L22" s="73">
        <v>259.960574351236</v>
      </c>
      <c r="M22" s="73">
        <v>276.403137026845</v>
      </c>
      <c r="N22" s="73">
        <v>275.35645668533198</v>
      </c>
      <c r="O22" s="73">
        <v>252.02762746264901</v>
      </c>
      <c r="P22" s="73">
        <v>222.88918305322699</v>
      </c>
      <c r="Q22" s="73">
        <v>240.70466763782301</v>
      </c>
      <c r="R22" s="73">
        <v>214.31290034121901</v>
      </c>
      <c r="S22" s="73">
        <v>238.95049426705901</v>
      </c>
      <c r="T22" s="73">
        <v>245.67968656657601</v>
      </c>
      <c r="U22" s="73">
        <v>225.65586023395699</v>
      </c>
      <c r="V22" s="73">
        <v>212.721644262377</v>
      </c>
      <c r="W22" s="73">
        <v>211.27955541470499</v>
      </c>
      <c r="X22" s="73">
        <v>271.73145255032699</v>
      </c>
      <c r="Y22" s="73">
        <v>328.60625269898998</v>
      </c>
      <c r="Z22" s="73">
        <v>381.06603602462798</v>
      </c>
      <c r="AA22" s="73">
        <v>436.95666578800802</v>
      </c>
      <c r="AB22" s="73">
        <v>449.26296271160697</v>
      </c>
      <c r="AC22" s="73">
        <v>346.305903554493</v>
      </c>
      <c r="AD22" s="73">
        <v>300.536562401477</v>
      </c>
      <c r="AE22" s="73">
        <v>297.84821881937802</v>
      </c>
      <c r="AF22" s="73">
        <v>319.008299487903</v>
      </c>
      <c r="AG22" s="73">
        <v>272.264787954393</v>
      </c>
      <c r="AH22" s="73">
        <v>282.10690880881998</v>
      </c>
      <c r="AI22" s="73">
        <v>264.69180075057898</v>
      </c>
      <c r="AJ22" s="73">
        <v>283.16257950001801</v>
      </c>
      <c r="AK22" s="73">
        <v>555.20469565569704</v>
      </c>
      <c r="AL22" s="1">
        <v>499.14842590131002</v>
      </c>
      <c r="AM22" s="1">
        <v>511.55243027251601</v>
      </c>
      <c r="AN22" s="1">
        <v>583.66937235339606</v>
      </c>
      <c r="AO22" s="1">
        <v>589.951774567332</v>
      </c>
      <c r="AP22" s="1">
        <v>615.69913197380595</v>
      </c>
      <c r="AQ22" s="1">
        <v>711.97627443083297</v>
      </c>
      <c r="AR22" s="1">
        <v>733.03850707000004</v>
      </c>
      <c r="AS22" s="1">
        <v>696.98820361166702</v>
      </c>
      <c r="AT22" s="1">
        <v>581.20031386416701</v>
      </c>
      <c r="AU22" s="1">
        <v>528.28480930499995</v>
      </c>
      <c r="AV22" s="1">
        <v>527.46814284000004</v>
      </c>
      <c r="AW22" s="1">
        <v>522.89010961083295</v>
      </c>
      <c r="AX22" s="1">
        <v>479.26678258750002</v>
      </c>
      <c r="AY22" s="1">
        <v>447.80525556077299</v>
      </c>
      <c r="AZ22" s="1">
        <v>472.18629075489298</v>
      </c>
      <c r="BA22" s="1">
        <v>495.277021572396</v>
      </c>
      <c r="BB22" s="1">
        <v>471.86611409170001</v>
      </c>
      <c r="BC22" s="1">
        <v>510.52713590196998</v>
      </c>
      <c r="BD22" s="1">
        <v>494.04003744699003</v>
      </c>
      <c r="BE22" s="1">
        <v>494.41495286493699</v>
      </c>
      <c r="BF22" s="1">
        <v>591.44950750132796</v>
      </c>
    </row>
    <row r="23" spans="1:58">
      <c r="A23" s="73" t="s">
        <v>197</v>
      </c>
      <c r="B23" s="73" t="s">
        <v>198</v>
      </c>
      <c r="C23" s="73">
        <v>0.85714251394313101</v>
      </c>
      <c r="D23" s="73">
        <v>0.85714251394313101</v>
      </c>
      <c r="E23" s="73">
        <v>0.85714251394313101</v>
      </c>
      <c r="F23" s="73">
        <v>0.85714251394313101</v>
      </c>
      <c r="G23" s="73">
        <v>0.85714251394313101</v>
      </c>
      <c r="H23" s="73">
        <v>0.85714251394313101</v>
      </c>
      <c r="I23" s="73">
        <v>0.85714251394313101</v>
      </c>
      <c r="J23" s="73">
        <v>0.869047094869276</v>
      </c>
      <c r="K23" s="73">
        <v>1</v>
      </c>
      <c r="L23" s="73">
        <v>1</v>
      </c>
      <c r="M23" s="73">
        <v>1</v>
      </c>
      <c r="N23" s="73">
        <v>0.99999999900000003</v>
      </c>
      <c r="O23" s="73">
        <v>1</v>
      </c>
      <c r="P23" s="73">
        <v>1</v>
      </c>
      <c r="Q23" s="73">
        <v>0.99999999949999996</v>
      </c>
      <c r="R23" s="73">
        <v>0.99999999900000003</v>
      </c>
      <c r="S23" s="73">
        <v>0.99999999900000003</v>
      </c>
      <c r="T23" s="73">
        <v>0.99999999900000003</v>
      </c>
      <c r="U23" s="73">
        <v>0.99999999900000003</v>
      </c>
      <c r="V23" s="73">
        <v>0.99999999900000003</v>
      </c>
      <c r="W23" s="73">
        <v>0.99999999900000003</v>
      </c>
      <c r="X23" s="73">
        <v>0.99999999900000003</v>
      </c>
      <c r="Y23" s="73">
        <v>0.99999999900000003</v>
      </c>
      <c r="Z23" s="73">
        <v>0.99999999900000003</v>
      </c>
      <c r="AA23" s="73">
        <v>0.99999999958333297</v>
      </c>
      <c r="AB23" s="73">
        <v>1</v>
      </c>
      <c r="AC23" s="73">
        <v>1</v>
      </c>
      <c r="AD23" s="73">
        <v>1</v>
      </c>
      <c r="AE23" s="73">
        <v>1</v>
      </c>
      <c r="AF23" s="73">
        <v>1</v>
      </c>
      <c r="AG23" s="73">
        <v>1</v>
      </c>
      <c r="AH23" s="73">
        <v>1</v>
      </c>
      <c r="AI23" s="73">
        <v>1</v>
      </c>
      <c r="AJ23" s="73">
        <v>1</v>
      </c>
      <c r="AK23" s="73">
        <v>1</v>
      </c>
      <c r="AL23" s="1"/>
      <c r="AM23" s="1"/>
      <c r="AN23" s="1"/>
      <c r="AO23" s="1"/>
      <c r="AP23" s="1"/>
      <c r="AQ23" s="1"/>
      <c r="AR23" s="1"/>
      <c r="AS23" s="1"/>
      <c r="AT23" s="1"/>
      <c r="AU23" s="1"/>
      <c r="AV23" s="1"/>
      <c r="AW23" s="1"/>
      <c r="AX23" s="1"/>
      <c r="AY23" s="1"/>
      <c r="AZ23" s="1"/>
      <c r="BA23" s="1"/>
      <c r="BB23" s="1"/>
      <c r="BC23" s="1"/>
      <c r="BD23" s="1"/>
      <c r="BE23" s="1"/>
      <c r="BF23" s="1"/>
    </row>
    <row r="24" spans="1:58">
      <c r="A24" s="73" t="s">
        <v>199</v>
      </c>
      <c r="B24" s="73" t="s">
        <v>200</v>
      </c>
      <c r="C24" s="73">
        <v>4.7619000037618999</v>
      </c>
      <c r="D24" s="73">
        <v>4.7619000037618999</v>
      </c>
      <c r="E24" s="73">
        <v>4.7619000037618999</v>
      </c>
      <c r="F24" s="73">
        <v>4.7619000037618999</v>
      </c>
      <c r="G24" s="73">
        <v>4.7619000037618999</v>
      </c>
      <c r="H24" s="73">
        <v>4.7619000037618999</v>
      </c>
      <c r="I24" s="73">
        <v>6.35912500535912</v>
      </c>
      <c r="J24" s="73">
        <v>7.5000000064999996</v>
      </c>
      <c r="K24" s="73">
        <v>7.5000000064999996</v>
      </c>
      <c r="L24" s="73">
        <v>7.5000000064999996</v>
      </c>
      <c r="M24" s="73">
        <v>7.5000000064999996</v>
      </c>
      <c r="N24" s="73">
        <v>7.4919352309682399</v>
      </c>
      <c r="O24" s="73">
        <v>7.5944683739493604</v>
      </c>
      <c r="P24" s="73">
        <v>7.7420385621496797</v>
      </c>
      <c r="Q24" s="73">
        <v>8.1016032272182894</v>
      </c>
      <c r="R24" s="73">
        <v>8.3758919456538603</v>
      </c>
      <c r="S24" s="73">
        <v>8.9604127281239201</v>
      </c>
      <c r="T24" s="73">
        <v>8.7385761713145698</v>
      </c>
      <c r="U24" s="73">
        <v>8.1928403484039301</v>
      </c>
      <c r="V24" s="73">
        <v>8.12579094635689</v>
      </c>
      <c r="W24" s="73">
        <v>7.8629447011379803</v>
      </c>
      <c r="X24" s="73">
        <v>8.6585228170931696</v>
      </c>
      <c r="Y24" s="73">
        <v>9.4551319334863901</v>
      </c>
      <c r="Z24" s="73">
        <v>10.098898244046101</v>
      </c>
      <c r="AA24" s="73">
        <v>11.3625833326667</v>
      </c>
      <c r="AB24" s="73">
        <v>12.368749999583301</v>
      </c>
      <c r="AC24" s="73">
        <v>12.61083333325</v>
      </c>
      <c r="AD24" s="73">
        <v>12.961499999999999</v>
      </c>
      <c r="AE24" s="73">
        <v>13.9170833333333</v>
      </c>
      <c r="AF24" s="73">
        <v>16.2255</v>
      </c>
      <c r="AG24" s="73">
        <v>17.505324999999999</v>
      </c>
      <c r="AH24" s="73">
        <v>22.742433333333299</v>
      </c>
      <c r="AI24" s="73">
        <v>25.9180833333333</v>
      </c>
      <c r="AJ24" s="73">
        <v>30.4932916666667</v>
      </c>
      <c r="AK24" s="73">
        <v>31.373742499999999</v>
      </c>
      <c r="AL24" s="1">
        <v>32.4270766666667</v>
      </c>
      <c r="AM24" s="1">
        <v>35.433173333333301</v>
      </c>
      <c r="AN24" s="1">
        <v>36.313285833333303</v>
      </c>
      <c r="AO24" s="1">
        <v>41.259365000000003</v>
      </c>
      <c r="AP24" s="1">
        <v>43.055428333333303</v>
      </c>
      <c r="AQ24" s="1">
        <v>44.941605000000003</v>
      </c>
      <c r="AR24" s="1">
        <v>47.186414166666701</v>
      </c>
      <c r="AS24" s="1">
        <v>48.610319166666699</v>
      </c>
      <c r="AT24" s="1">
        <v>46.583284166666701</v>
      </c>
      <c r="AU24" s="1">
        <v>45.316466666666699</v>
      </c>
      <c r="AV24" s="1">
        <v>44.099975000000001</v>
      </c>
      <c r="AW24" s="1">
        <v>45.3070083333333</v>
      </c>
      <c r="AX24" s="1">
        <v>41.3485333333333</v>
      </c>
      <c r="AY24" s="1">
        <v>43.505183333333299</v>
      </c>
      <c r="AZ24" s="1">
        <v>48.405266666666698</v>
      </c>
      <c r="BA24" s="1">
        <v>45.725812121212101</v>
      </c>
      <c r="BB24" s="1">
        <v>46.670466666666698</v>
      </c>
      <c r="BC24" s="1">
        <v>53.437233333333303</v>
      </c>
      <c r="BD24" s="1">
        <v>58.597845416666701</v>
      </c>
      <c r="BE24" s="1">
        <v>61.029514460784299</v>
      </c>
      <c r="BF24" s="1">
        <v>64.151944463278596</v>
      </c>
    </row>
    <row r="25" spans="1:58">
      <c r="A25" s="73" t="s">
        <v>201</v>
      </c>
      <c r="B25" s="73" t="s">
        <v>202</v>
      </c>
      <c r="C25" s="73">
        <v>1.188E-5</v>
      </c>
      <c r="D25" s="73">
        <v>1.188E-5</v>
      </c>
      <c r="E25" s="73">
        <v>1.188E-5</v>
      </c>
      <c r="F25" s="73">
        <v>1.188E-5</v>
      </c>
      <c r="G25" s="73">
        <v>1.188E-5</v>
      </c>
      <c r="H25" s="73">
        <v>1.188E-5</v>
      </c>
      <c r="I25" s="73">
        <v>1.188E-5</v>
      </c>
      <c r="J25" s="73">
        <v>1.188E-5</v>
      </c>
      <c r="K25" s="73">
        <v>1.188E-5</v>
      </c>
      <c r="L25" s="73">
        <v>1.188E-5</v>
      </c>
      <c r="M25" s="73">
        <v>1.188E-5</v>
      </c>
      <c r="N25" s="73">
        <v>1.188E-5</v>
      </c>
      <c r="O25" s="73">
        <v>1.3295000000000001E-5</v>
      </c>
      <c r="P25" s="73">
        <v>2.001E-5</v>
      </c>
      <c r="Q25" s="73">
        <v>2.001E-5</v>
      </c>
      <c r="R25" s="73">
        <v>2.001E-5</v>
      </c>
      <c r="S25" s="73">
        <v>2.001E-5</v>
      </c>
      <c r="T25" s="73">
        <v>2.001E-5</v>
      </c>
      <c r="U25" s="73">
        <v>2.001E-5</v>
      </c>
      <c r="V25" s="73">
        <v>2.0403333333333301E-5</v>
      </c>
      <c r="W25" s="73">
        <v>2.4519999999999999E-5</v>
      </c>
      <c r="X25" s="73">
        <v>2.4519999999999999E-5</v>
      </c>
      <c r="Y25" s="73">
        <v>6.4071666666666699E-5</v>
      </c>
      <c r="Z25" s="73">
        <v>2.3163E-4</v>
      </c>
      <c r="AA25" s="73">
        <v>3.1359091666666701E-3</v>
      </c>
      <c r="AB25" s="73">
        <v>0.44002900833333303</v>
      </c>
      <c r="AC25" s="73">
        <v>1.9219583333333301</v>
      </c>
      <c r="AD25" s="73">
        <v>2.0548500000000001</v>
      </c>
      <c r="AE25" s="73">
        <v>2.3502416666666699</v>
      </c>
      <c r="AF25" s="73">
        <v>2.6916833333333301</v>
      </c>
      <c r="AG25" s="73">
        <v>3.17265</v>
      </c>
      <c r="AH25" s="73">
        <v>3.5806083333333301</v>
      </c>
      <c r="AI25" s="73">
        <v>3.90051666666667</v>
      </c>
      <c r="AJ25" s="73">
        <v>4.2650833333333296</v>
      </c>
      <c r="AK25" s="73">
        <v>4.6205166666666697</v>
      </c>
      <c r="AL25" s="1">
        <v>4.8003416666666698</v>
      </c>
      <c r="AM25" s="1">
        <v>5.0746124999999997</v>
      </c>
      <c r="AN25" s="1">
        <v>5.2542583333333299</v>
      </c>
      <c r="AO25" s="1">
        <v>5.5101333333333304</v>
      </c>
      <c r="AP25" s="1">
        <v>5.8124083333333303</v>
      </c>
      <c r="AQ25" s="1">
        <v>6.1835416666666703</v>
      </c>
      <c r="AR25" s="1">
        <v>6.6069166666666703</v>
      </c>
      <c r="AS25" s="1">
        <v>7.17</v>
      </c>
      <c r="AT25" s="1">
        <v>7.6591666666666702</v>
      </c>
      <c r="AU25" s="1">
        <v>7.9362666666666701</v>
      </c>
      <c r="AV25" s="1">
        <v>8.0660624999999992</v>
      </c>
      <c r="AW25" s="1">
        <v>8.0116166666666704</v>
      </c>
      <c r="AX25" s="1">
        <v>7.8512451612499996</v>
      </c>
      <c r="AY25" s="1">
        <v>7.2383206989166702</v>
      </c>
      <c r="AZ25" s="1">
        <v>7.02</v>
      </c>
      <c r="BA25" s="1">
        <v>7.0166666666666702</v>
      </c>
      <c r="BB25" s="1">
        <v>6.9369624999999999</v>
      </c>
      <c r="BC25" s="1">
        <v>6.91</v>
      </c>
      <c r="BD25" s="1">
        <v>6.91</v>
      </c>
      <c r="BE25" s="1">
        <v>6.91</v>
      </c>
      <c r="BF25" s="1">
        <v>6.91</v>
      </c>
    </row>
    <row r="26" spans="1:58">
      <c r="A26" s="73" t="s">
        <v>203</v>
      </c>
      <c r="B26" s="73" t="s">
        <v>204</v>
      </c>
      <c r="AL26" s="1"/>
      <c r="AM26" s="1"/>
      <c r="AN26" s="1">
        <v>1.73405583333333</v>
      </c>
      <c r="AO26" s="1">
        <v>1.75966758333333</v>
      </c>
      <c r="AP26" s="1">
        <v>1.8357953848931099</v>
      </c>
      <c r="AQ26" s="1">
        <v>2.12285951185833</v>
      </c>
      <c r="AR26" s="1">
        <v>2.1856595833000001</v>
      </c>
      <c r="AS26" s="1">
        <v>2.07817042621667</v>
      </c>
      <c r="AT26" s="1">
        <v>1.7329322041916699</v>
      </c>
      <c r="AU26" s="1">
        <v>1.57515702795</v>
      </c>
      <c r="AV26" s="1">
        <v>1.5727220196</v>
      </c>
      <c r="AW26" s="1">
        <v>1.5590719560583299</v>
      </c>
      <c r="AX26" s="1">
        <v>1.429002741625</v>
      </c>
      <c r="AY26" s="1">
        <v>1.3351956804842799</v>
      </c>
      <c r="AZ26" s="1">
        <v>1.4078912383694999</v>
      </c>
      <c r="BA26" s="1">
        <v>1.47673956845028</v>
      </c>
      <c r="BB26" s="1">
        <v>1.40693658566639</v>
      </c>
      <c r="BC26" s="1">
        <v>1.5222099744513</v>
      </c>
      <c r="BD26" s="1">
        <v>1.4730513226323501</v>
      </c>
      <c r="BE26" s="1">
        <v>1.4741691867940001</v>
      </c>
      <c r="BF26" s="1">
        <v>1.76349164694686</v>
      </c>
    </row>
    <row r="27" spans="1:58">
      <c r="A27" s="73" t="s">
        <v>205</v>
      </c>
      <c r="B27" s="73" t="s">
        <v>206</v>
      </c>
      <c r="C27" s="73">
        <v>0.71332088216921496</v>
      </c>
      <c r="D27" s="73">
        <v>0.71469443508617803</v>
      </c>
      <c r="E27" s="73">
        <v>0.71326549427167596</v>
      </c>
      <c r="F27" s="73">
        <v>0.71528718525026103</v>
      </c>
      <c r="G27" s="73">
        <v>0.71725864624589497</v>
      </c>
      <c r="H27" s="73">
        <v>0.71633440114267999</v>
      </c>
      <c r="I27" s="73">
        <v>0.71698343163387301</v>
      </c>
      <c r="J27" s="73">
        <v>0.71704961913768805</v>
      </c>
      <c r="K27" s="73">
        <v>0.71699815611019702</v>
      </c>
      <c r="L27" s="73">
        <v>0.71805712542767897</v>
      </c>
      <c r="M27" s="73">
        <v>0.71641352003693604</v>
      </c>
      <c r="N27" s="73">
        <v>0.71521699900000002</v>
      </c>
      <c r="O27" s="73">
        <v>0.76912285269090197</v>
      </c>
      <c r="P27" s="73">
        <v>0.69411413758375096</v>
      </c>
      <c r="Q27" s="73">
        <v>0.67947700357025098</v>
      </c>
      <c r="R27" s="73">
        <v>0.73950770050947401</v>
      </c>
      <c r="S27" s="73">
        <v>0.86956499899999995</v>
      </c>
      <c r="T27" s="73">
        <v>0.84195966566666702</v>
      </c>
      <c r="U27" s="73">
        <v>0.82815699899999995</v>
      </c>
      <c r="V27" s="73">
        <v>0.81500666566666702</v>
      </c>
      <c r="W27" s="73">
        <v>0.77722499899999997</v>
      </c>
      <c r="X27" s="73">
        <v>0.83673833233333295</v>
      </c>
      <c r="Y27" s="73">
        <v>1.0296608325000001</v>
      </c>
      <c r="Z27" s="73">
        <v>1.0969258325</v>
      </c>
      <c r="AA27" s="73">
        <v>1.29837333291667</v>
      </c>
      <c r="AB27" s="73">
        <v>1.90256666641667</v>
      </c>
      <c r="AC27" s="73">
        <v>1.8791441664999999</v>
      </c>
      <c r="AD27" s="73">
        <v>1.67894083333333</v>
      </c>
      <c r="AE27" s="73">
        <v>1.8285875</v>
      </c>
      <c r="AF27" s="73">
        <v>2.0148858333333299</v>
      </c>
      <c r="AG27" s="73">
        <v>1.8604658333333299</v>
      </c>
      <c r="AH27" s="73">
        <v>2.0215566666666702</v>
      </c>
      <c r="AI27" s="73">
        <v>2.1097250000000001</v>
      </c>
      <c r="AJ27" s="73">
        <v>2.4230749999999999</v>
      </c>
      <c r="AK27" s="73">
        <v>2.6846454999999998</v>
      </c>
      <c r="AL27" s="1">
        <v>2.77220666666667</v>
      </c>
      <c r="AM27" s="1">
        <v>3.32419666666667</v>
      </c>
      <c r="AN27" s="1">
        <v>3.6507633333333298</v>
      </c>
      <c r="AO27" s="1">
        <v>4.2258800000000001</v>
      </c>
      <c r="AP27" s="1">
        <v>4.6243952500000001</v>
      </c>
      <c r="AQ27" s="1">
        <v>5.1018158333333297</v>
      </c>
      <c r="AR27" s="1">
        <v>5.8411589250000002</v>
      </c>
      <c r="AS27" s="1">
        <v>6.3278006883333298</v>
      </c>
      <c r="AT27" s="1">
        <v>4.9499286083333303</v>
      </c>
      <c r="AU27" s="1">
        <v>4.6928873903333299</v>
      </c>
      <c r="AV27" s="1">
        <v>5.1103544346666698</v>
      </c>
      <c r="AW27" s="1">
        <v>5.8365711929166704</v>
      </c>
      <c r="AX27" s="1">
        <v>6.1388192053663602</v>
      </c>
      <c r="AY27" s="1">
        <v>6.8268566666666697</v>
      </c>
      <c r="AZ27" s="1">
        <v>7.1551376959950197</v>
      </c>
      <c r="BA27" s="1">
        <v>6.7936211559750799</v>
      </c>
      <c r="BB27" s="1">
        <v>6.8382358333333304</v>
      </c>
      <c r="BC27" s="1">
        <v>7.6191416666666703</v>
      </c>
      <c r="BD27" s="1">
        <v>8.3989083333333294</v>
      </c>
      <c r="BE27" s="1">
        <v>8.9760833333333405</v>
      </c>
      <c r="BF27" s="1">
        <v>10.126341666666701</v>
      </c>
    </row>
    <row r="28" spans="1:58">
      <c r="A28" s="73" t="s">
        <v>207</v>
      </c>
      <c r="B28" s="73" t="s">
        <v>208</v>
      </c>
      <c r="C28" s="73">
        <v>8.0997053349699505E-14</v>
      </c>
      <c r="D28" s="73">
        <v>1.1684347882688201E-13</v>
      </c>
      <c r="E28" s="73">
        <v>1.6776415548709099E-13</v>
      </c>
      <c r="F28" s="73">
        <v>2.4886939767619999E-13</v>
      </c>
      <c r="G28" s="73">
        <v>5.4202391705355898E-13</v>
      </c>
      <c r="H28" s="73">
        <v>8.2165488534659101E-13</v>
      </c>
      <c r="I28" s="73">
        <v>9.6071305109730698E-13</v>
      </c>
      <c r="J28" s="73">
        <v>1.1526032213406099E-12</v>
      </c>
      <c r="K28" s="73">
        <v>1.4695952527679299E-12</v>
      </c>
      <c r="L28" s="73">
        <v>1.76336283963876E-12</v>
      </c>
      <c r="M28" s="73">
        <v>1.9878537834480901E-12</v>
      </c>
      <c r="N28" s="73">
        <v>2.2882208631248701E-12</v>
      </c>
      <c r="O28" s="73">
        <v>2.56796001993275E-12</v>
      </c>
      <c r="P28" s="73">
        <v>2.65094052783721E-12</v>
      </c>
      <c r="Q28" s="73">
        <v>2.9383610615176001E-12</v>
      </c>
      <c r="R28" s="73">
        <v>3.5168444719384999E-12</v>
      </c>
      <c r="S28" s="73">
        <v>4.61870733099062E-12</v>
      </c>
      <c r="T28" s="73">
        <v>6.1208672945584299E-12</v>
      </c>
      <c r="U28" s="73">
        <v>7.8197498441913693E-12</v>
      </c>
      <c r="V28" s="73">
        <v>1.1660690720063E-11</v>
      </c>
      <c r="W28" s="73">
        <v>2.2812318924444299E-11</v>
      </c>
      <c r="X28" s="73">
        <v>4.0300109353132597E-11</v>
      </c>
      <c r="Y28" s="73">
        <v>7.7685442717109896E-11</v>
      </c>
      <c r="Z28" s="73">
        <v>2.49718172221135E-10</v>
      </c>
      <c r="AA28" s="73">
        <v>7.9974132397413699E-10</v>
      </c>
      <c r="AB28" s="73">
        <v>2.68324234084592E-9</v>
      </c>
      <c r="AC28" s="73">
        <v>5.9096822674925101E-9</v>
      </c>
      <c r="AD28" s="73">
        <v>1.6976307824584001E-8</v>
      </c>
      <c r="AE28" s="73">
        <v>1.1354767374037E-7</v>
      </c>
      <c r="AF28" s="73">
        <v>1.22638743473744E-6</v>
      </c>
      <c r="AG28" s="73">
        <v>2.95572678942699E-5</v>
      </c>
      <c r="AH28" s="73">
        <v>1.7596144308602401E-4</v>
      </c>
      <c r="AI28" s="73">
        <v>1.95302352248811E-3</v>
      </c>
      <c r="AJ28" s="73">
        <v>3.8276610926672998E-2</v>
      </c>
      <c r="AK28" s="73">
        <v>0.66468351407057702</v>
      </c>
      <c r="AL28" s="1">
        <v>0.91766666666666696</v>
      </c>
      <c r="AM28" s="1">
        <v>1.0051000000000001</v>
      </c>
      <c r="AN28" s="1">
        <v>1.07799166666667</v>
      </c>
      <c r="AO28" s="1">
        <v>1.16051666666667</v>
      </c>
      <c r="AP28" s="1">
        <v>1.8139328465721301</v>
      </c>
      <c r="AQ28" s="1">
        <v>1.8294231220756101</v>
      </c>
      <c r="AR28" s="1">
        <v>2.3496317093224399</v>
      </c>
      <c r="AS28" s="1">
        <v>2.9203630177551898</v>
      </c>
      <c r="AT28" s="1">
        <v>3.0774751184780098</v>
      </c>
      <c r="AU28" s="1">
        <v>2.9251194495158601</v>
      </c>
      <c r="AV28" s="1">
        <v>2.4343900362318802</v>
      </c>
      <c r="AW28" s="1">
        <v>2.17532666666667</v>
      </c>
      <c r="AX28" s="1">
        <v>1.94705833333333</v>
      </c>
      <c r="AY28" s="1">
        <v>1.8337666666666701</v>
      </c>
      <c r="AZ28" s="1">
        <v>1.99942817314426</v>
      </c>
      <c r="BA28" s="1">
        <v>1.7592267105871799</v>
      </c>
      <c r="BB28" s="1">
        <v>1.6728287552565899</v>
      </c>
      <c r="BC28" s="1">
        <v>1.9530686111248701</v>
      </c>
      <c r="BD28" s="1">
        <v>2.1560891512631102</v>
      </c>
      <c r="BE28" s="1">
        <v>2.3529519627667699</v>
      </c>
      <c r="BF28" s="1">
        <v>3.3277695734326498</v>
      </c>
    </row>
    <row r="29" spans="1:58">
      <c r="A29" s="73" t="s">
        <v>209</v>
      </c>
      <c r="B29" s="73" t="s">
        <v>210</v>
      </c>
      <c r="C29" s="73">
        <v>3.0612200020612201</v>
      </c>
      <c r="D29" s="73">
        <v>3.0612200020612201</v>
      </c>
      <c r="E29" s="73">
        <v>3.0612200020612201</v>
      </c>
      <c r="F29" s="73">
        <v>3.0612200020612201</v>
      </c>
      <c r="G29" s="73">
        <v>3.0612200020612201</v>
      </c>
      <c r="H29" s="73">
        <v>3.0612200020612201</v>
      </c>
      <c r="I29" s="73">
        <v>3.0612200020612201</v>
      </c>
      <c r="J29" s="73">
        <v>3.0612200020612201</v>
      </c>
      <c r="K29" s="73">
        <v>3.0612200020612201</v>
      </c>
      <c r="L29" s="73">
        <v>3.0612200020612201</v>
      </c>
      <c r="M29" s="73">
        <v>3.0612200020612201</v>
      </c>
      <c r="N29" s="73">
        <v>3.0522604298093099</v>
      </c>
      <c r="O29" s="73">
        <v>2.81955586834381</v>
      </c>
      <c r="P29" s="73">
        <v>2.45857965494532</v>
      </c>
      <c r="Q29" s="73">
        <v>2.43686666583333</v>
      </c>
      <c r="R29" s="73">
        <v>2.3712999990833299</v>
      </c>
      <c r="S29" s="73">
        <v>2.4708416659166699</v>
      </c>
      <c r="T29" s="73">
        <v>2.43939999925</v>
      </c>
      <c r="U29" s="73">
        <v>2.2740249991666701</v>
      </c>
      <c r="V29" s="73">
        <v>2.1745583325000002</v>
      </c>
      <c r="W29" s="73">
        <v>2.14120833258333</v>
      </c>
      <c r="X29" s="73">
        <v>2.1126916659999999</v>
      </c>
      <c r="Y29" s="73">
        <v>2.1400249991666702</v>
      </c>
      <c r="Z29" s="73">
        <v>2.1130499989999998</v>
      </c>
      <c r="AA29" s="73">
        <v>2.1330833330000001</v>
      </c>
      <c r="AB29" s="73">
        <v>2.20014999966667</v>
      </c>
      <c r="AC29" s="73">
        <v>2.1774166665000001</v>
      </c>
      <c r="AD29" s="73">
        <v>2.10598333333333</v>
      </c>
      <c r="AE29" s="73">
        <v>2.0124249999999999</v>
      </c>
      <c r="AF29" s="73">
        <v>1.9502583333333301</v>
      </c>
      <c r="AG29" s="73">
        <v>1.81253333333333</v>
      </c>
      <c r="AH29" s="73">
        <v>1.7275499999999999</v>
      </c>
      <c r="AI29" s="73">
        <v>1.62896666666667</v>
      </c>
      <c r="AJ29" s="73">
        <v>1.61579083333333</v>
      </c>
      <c r="AK29" s="73">
        <v>1.52744416666667</v>
      </c>
      <c r="AL29" s="1">
        <v>1.4173750000000001</v>
      </c>
      <c r="AM29" s="1">
        <v>1.4100408333333301</v>
      </c>
      <c r="AN29" s="1">
        <v>1.48480583333333</v>
      </c>
      <c r="AO29" s="1">
        <v>1.67360166666667</v>
      </c>
      <c r="AP29" s="1">
        <v>1.69495666666667</v>
      </c>
      <c r="AQ29" s="1">
        <v>1.72396333333333</v>
      </c>
      <c r="AR29" s="1">
        <v>1.7917225000000001</v>
      </c>
      <c r="AS29" s="1">
        <v>1.7905883333333299</v>
      </c>
      <c r="AT29" s="1">
        <v>1.7421833333333301</v>
      </c>
      <c r="AU29" s="1">
        <v>1.6902283333333299</v>
      </c>
      <c r="AV29" s="1">
        <v>1.6643975</v>
      </c>
      <c r="AW29" s="1">
        <v>1.58893333333333</v>
      </c>
      <c r="AX29" s="1">
        <v>1.5071016666666699</v>
      </c>
      <c r="AY29" s="1">
        <v>1.41716666666667</v>
      </c>
      <c r="AZ29" s="1">
        <v>1.4545692733233</v>
      </c>
      <c r="BA29" s="1">
        <v>1.3635094736842099</v>
      </c>
      <c r="BB29" s="1">
        <v>1.25791302014692</v>
      </c>
      <c r="BC29" s="1">
        <v>1.24956701649958</v>
      </c>
      <c r="BD29" s="1">
        <v>1.25116566976059</v>
      </c>
      <c r="BE29" s="1">
        <v>1.2670401230813999</v>
      </c>
      <c r="BF29" s="1">
        <v>1.37491084459887</v>
      </c>
    </row>
    <row r="30" spans="1:58">
      <c r="A30" s="73" t="s">
        <v>211</v>
      </c>
      <c r="B30" s="73" t="s">
        <v>212</v>
      </c>
      <c r="C30" s="73">
        <v>1.169999999E-3</v>
      </c>
      <c r="D30" s="73">
        <v>1.169999999E-3</v>
      </c>
      <c r="E30" s="73">
        <v>1.169999999E-3</v>
      </c>
      <c r="F30" s="73">
        <v>1.169999999E-3</v>
      </c>
      <c r="G30" s="73">
        <v>1.169999999E-3</v>
      </c>
      <c r="H30" s="73">
        <v>1.169999999E-3</v>
      </c>
      <c r="I30" s="73">
        <v>1.169999999E-3</v>
      </c>
      <c r="J30" s="73">
        <v>1.169999999E-3</v>
      </c>
      <c r="K30" s="73">
        <v>1.169999999E-3</v>
      </c>
      <c r="L30" s="73">
        <v>1.169999999E-3</v>
      </c>
      <c r="M30" s="73">
        <v>1.169999999E-3</v>
      </c>
      <c r="N30" s="73">
        <v>1.169999999E-3</v>
      </c>
      <c r="O30" s="73">
        <v>1.08E-3</v>
      </c>
      <c r="P30" s="73">
        <v>9.791666657499999E-4</v>
      </c>
      <c r="Q30" s="73">
        <v>9.6999999899999995E-4</v>
      </c>
      <c r="AB30" s="73">
        <v>1.0300000000000001E-3</v>
      </c>
      <c r="AC30" s="73">
        <v>9.3999999999999997E-4</v>
      </c>
      <c r="AD30" s="73">
        <v>8.7000000000000001E-4</v>
      </c>
      <c r="AE30" s="73">
        <v>8.3000000000000001E-4</v>
      </c>
      <c r="AF30" s="73">
        <v>8.4000000000000003E-4</v>
      </c>
      <c r="AG30" s="73">
        <v>2.1900000000000001E-3</v>
      </c>
      <c r="AH30" s="73">
        <v>1.7788249999999999E-2</v>
      </c>
      <c r="AI30" s="73">
        <v>2.3341166666666701E-2</v>
      </c>
      <c r="AJ30" s="73">
        <v>2.75935833333333E-2</v>
      </c>
      <c r="AK30" s="73">
        <v>5.4133666666666698E-2</v>
      </c>
      <c r="AL30" s="1">
        <v>6.7170833333333305E-2</v>
      </c>
      <c r="AM30" s="1">
        <v>0.177888666666667</v>
      </c>
      <c r="AN30" s="1">
        <v>1.6818791666666699</v>
      </c>
      <c r="AO30" s="1">
        <v>1.7603583333333299</v>
      </c>
      <c r="AP30" s="1">
        <v>1.8363833333333299</v>
      </c>
      <c r="AQ30" s="1">
        <v>2.123275</v>
      </c>
      <c r="AR30" s="1">
        <v>2.1847083333333299</v>
      </c>
      <c r="AS30" s="1">
        <v>2.076975</v>
      </c>
      <c r="AT30" s="1">
        <v>1.7327016666666699</v>
      </c>
      <c r="AU30" s="1">
        <v>1.5751089166666701</v>
      </c>
      <c r="AV30" s="1">
        <v>1.5741333333333301</v>
      </c>
      <c r="AW30" s="1">
        <v>1.5592666666666699</v>
      </c>
      <c r="AX30" s="1">
        <v>1.4290499999999999</v>
      </c>
      <c r="AY30" s="1">
        <v>1.3371166666666701</v>
      </c>
      <c r="AZ30" s="1">
        <v>1.40669166666667</v>
      </c>
      <c r="BA30" s="1">
        <v>1.47739166666667</v>
      </c>
      <c r="BB30" s="1">
        <v>1.40645833333333</v>
      </c>
      <c r="BC30" s="1">
        <v>1.5220499999999999</v>
      </c>
      <c r="BD30" s="1">
        <v>1.47356666666667</v>
      </c>
      <c r="BE30" s="1">
        <v>1.4741833333333301</v>
      </c>
      <c r="BF30" s="1">
        <v>1.7644</v>
      </c>
    </row>
    <row r="31" spans="1:58">
      <c r="A31" s="73" t="s">
        <v>22</v>
      </c>
      <c r="B31" s="73" t="s">
        <v>213</v>
      </c>
      <c r="C31" s="73">
        <v>245.19510139835899</v>
      </c>
      <c r="D31" s="73">
        <v>245.26010162116</v>
      </c>
      <c r="E31" s="73">
        <v>245.013850686544</v>
      </c>
      <c r="F31" s="73">
        <v>245.01635069607499</v>
      </c>
      <c r="G31" s="73">
        <v>245.027184079042</v>
      </c>
      <c r="H31" s="73">
        <v>245.06093420770699</v>
      </c>
      <c r="I31" s="73">
        <v>245.67843655764301</v>
      </c>
      <c r="J31" s="73">
        <v>246.00093779128099</v>
      </c>
      <c r="K31" s="73">
        <v>247.56469375695099</v>
      </c>
      <c r="L31" s="73">
        <v>259.960574351236</v>
      </c>
      <c r="M31" s="73">
        <v>276.403137026845</v>
      </c>
      <c r="N31" s="73">
        <v>275.35645668533198</v>
      </c>
      <c r="O31" s="73">
        <v>252.02762746264901</v>
      </c>
      <c r="P31" s="73">
        <v>222.88918305322699</v>
      </c>
      <c r="Q31" s="73">
        <v>240.70466763782301</v>
      </c>
      <c r="R31" s="73">
        <v>214.31290034121901</v>
      </c>
      <c r="S31" s="73">
        <v>238.95049426705901</v>
      </c>
      <c r="T31" s="73">
        <v>245.67968656657601</v>
      </c>
      <c r="U31" s="73">
        <v>225.65586023395699</v>
      </c>
      <c r="V31" s="73">
        <v>212.721644262377</v>
      </c>
      <c r="W31" s="73">
        <v>211.27955541470499</v>
      </c>
      <c r="X31" s="73">
        <v>271.73145255032699</v>
      </c>
      <c r="Y31" s="73">
        <v>328.60625269898998</v>
      </c>
      <c r="Z31" s="73">
        <v>381.06603602462798</v>
      </c>
      <c r="AA31" s="73">
        <v>436.95666578800802</v>
      </c>
      <c r="AB31" s="73">
        <v>449.26296271160697</v>
      </c>
      <c r="AC31" s="73">
        <v>346.305903554493</v>
      </c>
      <c r="AD31" s="73">
        <v>300.536562401477</v>
      </c>
      <c r="AE31" s="73">
        <v>297.84821881937802</v>
      </c>
      <c r="AF31" s="73">
        <v>319.008299487903</v>
      </c>
      <c r="AG31" s="73">
        <v>272.264787954393</v>
      </c>
      <c r="AH31" s="73">
        <v>282.10690880881998</v>
      </c>
      <c r="AI31" s="73">
        <v>264.69180075057898</v>
      </c>
      <c r="AJ31" s="73">
        <v>283.16257950001801</v>
      </c>
      <c r="AK31" s="73">
        <v>555.20469565569704</v>
      </c>
      <c r="AL31" s="1">
        <v>499.14842590131002</v>
      </c>
      <c r="AM31" s="1">
        <v>511.55243027251601</v>
      </c>
      <c r="AN31" s="1">
        <v>583.66937235339606</v>
      </c>
      <c r="AO31" s="1">
        <v>589.951774567332</v>
      </c>
      <c r="AP31" s="1">
        <v>615.69913197380595</v>
      </c>
      <c r="AQ31" s="1">
        <v>711.97627443083297</v>
      </c>
      <c r="AR31" s="1">
        <v>733.03850707000004</v>
      </c>
      <c r="AS31" s="1">
        <v>696.98820361166702</v>
      </c>
      <c r="AT31" s="1">
        <v>581.20031386416701</v>
      </c>
      <c r="AU31" s="1">
        <v>528.28480930499995</v>
      </c>
      <c r="AV31" s="1">
        <v>527.46814284000004</v>
      </c>
      <c r="AW31" s="1">
        <v>522.89010961083295</v>
      </c>
      <c r="AX31" s="1">
        <v>479.26678258750002</v>
      </c>
      <c r="AY31" s="1">
        <v>447.80525556077299</v>
      </c>
      <c r="AZ31" s="1">
        <v>472.18629075489298</v>
      </c>
      <c r="BA31" s="1">
        <v>495.277021572396</v>
      </c>
      <c r="BB31" s="1">
        <v>471.86611409170001</v>
      </c>
      <c r="BC31" s="1">
        <v>510.52713590196998</v>
      </c>
      <c r="BD31" s="1">
        <v>494.04003744699003</v>
      </c>
      <c r="BE31" s="1">
        <v>494.41495286493699</v>
      </c>
      <c r="BF31" s="1">
        <v>591.44950750132796</v>
      </c>
    </row>
    <row r="32" spans="1:58">
      <c r="A32" s="73" t="s">
        <v>214</v>
      </c>
      <c r="B32" s="73" t="s">
        <v>215</v>
      </c>
      <c r="C32" s="73">
        <v>50.000000049000001</v>
      </c>
      <c r="D32" s="73">
        <v>50.000000049000001</v>
      </c>
      <c r="E32" s="73">
        <v>50.000000049000001</v>
      </c>
      <c r="F32" s="73">
        <v>50.000000049000001</v>
      </c>
      <c r="G32" s="73">
        <v>50.000000049000001</v>
      </c>
      <c r="H32" s="73">
        <v>84.375000080125005</v>
      </c>
      <c r="I32" s="73">
        <v>87.500000087499998</v>
      </c>
      <c r="J32" s="73">
        <v>87.500000087499998</v>
      </c>
      <c r="K32" s="73">
        <v>87.500000087499998</v>
      </c>
      <c r="L32" s="73">
        <v>87.500000087499998</v>
      </c>
      <c r="M32" s="73">
        <v>87.500000087499998</v>
      </c>
      <c r="N32" s="73">
        <v>87.5</v>
      </c>
      <c r="O32" s="73">
        <v>87.5</v>
      </c>
      <c r="P32" s="73">
        <v>80.026083333333304</v>
      </c>
      <c r="Q32" s="73">
        <v>78.75</v>
      </c>
      <c r="R32" s="73">
        <v>78.75</v>
      </c>
      <c r="S32" s="73">
        <v>86.25</v>
      </c>
      <c r="T32" s="73">
        <v>90</v>
      </c>
      <c r="U32" s="73">
        <v>90</v>
      </c>
      <c r="V32" s="73">
        <v>90</v>
      </c>
      <c r="W32" s="73">
        <v>90</v>
      </c>
      <c r="X32" s="73">
        <v>90</v>
      </c>
      <c r="Y32" s="73">
        <v>90</v>
      </c>
      <c r="Z32" s="73">
        <v>92.948333333166701</v>
      </c>
      <c r="AA32" s="73">
        <v>119.70916666616699</v>
      </c>
      <c r="AB32" s="73">
        <v>120.69074999941699</v>
      </c>
      <c r="AC32" s="73">
        <v>114.171083333167</v>
      </c>
      <c r="AD32" s="73">
        <v>123.56383333333299</v>
      </c>
      <c r="AE32" s="73">
        <v>140.39500000000001</v>
      </c>
      <c r="AF32" s="73">
        <v>158.666666666667</v>
      </c>
      <c r="AG32" s="73">
        <v>171.255416666667</v>
      </c>
      <c r="AH32" s="73">
        <v>181.512583333333</v>
      </c>
      <c r="AI32" s="73">
        <v>208.30266666666699</v>
      </c>
      <c r="AJ32" s="73">
        <v>242.78</v>
      </c>
      <c r="AK32" s="73">
        <v>252.66249999999999</v>
      </c>
      <c r="AL32" s="1">
        <v>249.75749999999999</v>
      </c>
      <c r="AM32" s="1">
        <v>302.74666666666701</v>
      </c>
      <c r="AN32" s="1">
        <v>352.35083333333301</v>
      </c>
      <c r="AO32" s="1">
        <v>447.76583333333298</v>
      </c>
      <c r="AP32" s="1">
        <v>563.5625</v>
      </c>
      <c r="AQ32" s="1">
        <v>720.67333333333295</v>
      </c>
      <c r="AR32" s="1">
        <v>830.35333333333301</v>
      </c>
      <c r="AS32" s="1">
        <v>930.74916666666695</v>
      </c>
      <c r="AT32" s="1">
        <v>1082.6199999999999</v>
      </c>
      <c r="AU32" s="1">
        <v>1100.9000000000001</v>
      </c>
      <c r="AV32" s="1">
        <v>1081.5771666666701</v>
      </c>
      <c r="AW32" s="1">
        <v>1028.6835530000001</v>
      </c>
      <c r="AX32" s="1">
        <v>1081.8696825</v>
      </c>
      <c r="AY32" s="1">
        <v>1185.6908333333299</v>
      </c>
      <c r="AZ32" s="1">
        <v>1230.17916666667</v>
      </c>
      <c r="BA32" s="1">
        <v>1230.74833333333</v>
      </c>
      <c r="BB32" s="1">
        <v>1261.0733333333301</v>
      </c>
      <c r="BC32" s="1">
        <v>1442.505625</v>
      </c>
      <c r="BD32" s="1">
        <v>1555.09083333333</v>
      </c>
      <c r="BE32" s="1">
        <v>1546.6866666666699</v>
      </c>
      <c r="BF32" s="1">
        <v>1571.8983333333299</v>
      </c>
    </row>
    <row r="33" spans="1:58">
      <c r="A33" s="73" t="s">
        <v>216</v>
      </c>
      <c r="B33" s="73" t="s">
        <v>217</v>
      </c>
      <c r="C33" s="73">
        <v>35</v>
      </c>
      <c r="D33" s="73">
        <v>35</v>
      </c>
      <c r="E33" s="73">
        <v>35</v>
      </c>
      <c r="F33" s="73">
        <v>35</v>
      </c>
      <c r="G33" s="73">
        <v>35</v>
      </c>
      <c r="H33" s="73">
        <v>35</v>
      </c>
      <c r="I33" s="73">
        <v>35</v>
      </c>
      <c r="J33" s="73">
        <v>35</v>
      </c>
      <c r="K33" s="73">
        <v>35</v>
      </c>
      <c r="L33" s="73">
        <v>43.558333332916703</v>
      </c>
      <c r="M33" s="73">
        <v>55.539999999000003</v>
      </c>
      <c r="N33" s="73">
        <v>75.821666665916695</v>
      </c>
      <c r="O33" s="73">
        <v>162.25</v>
      </c>
      <c r="P33" s="73">
        <v>244.916666666667</v>
      </c>
      <c r="AG33" s="73">
        <v>426.25</v>
      </c>
      <c r="AH33" s="73">
        <v>718.33333333333303</v>
      </c>
      <c r="AI33" s="73">
        <v>1266.5833333333301</v>
      </c>
      <c r="AJ33" s="73">
        <v>2689</v>
      </c>
      <c r="AK33" s="73">
        <v>2545.25</v>
      </c>
      <c r="AL33" s="1">
        <v>2450.8333333333298</v>
      </c>
      <c r="AM33" s="1">
        <v>2624.0833333333298</v>
      </c>
      <c r="AN33" s="1">
        <v>2946.25</v>
      </c>
      <c r="AO33" s="1">
        <v>3744.4166666666702</v>
      </c>
      <c r="AP33" s="1">
        <v>3807.8333333333298</v>
      </c>
      <c r="AQ33" s="1">
        <v>3840.75</v>
      </c>
      <c r="AR33" s="1">
        <v>3916.3333333333298</v>
      </c>
      <c r="AS33" s="1">
        <v>3912.0833333333298</v>
      </c>
      <c r="AT33" s="1">
        <v>3973.3333333333298</v>
      </c>
      <c r="AU33" s="1">
        <v>4016.25</v>
      </c>
      <c r="AV33" s="1">
        <v>4092.5</v>
      </c>
      <c r="AW33" s="1">
        <v>4103.25</v>
      </c>
      <c r="AX33" s="1">
        <v>4056.1666666666702</v>
      </c>
      <c r="AY33" s="1">
        <v>4054.1666666666702</v>
      </c>
      <c r="AZ33" s="1">
        <v>4139.3333333333303</v>
      </c>
      <c r="BA33" s="1">
        <v>4184.9166666666697</v>
      </c>
      <c r="BB33" s="1">
        <v>4058.5</v>
      </c>
      <c r="BC33" s="1">
        <v>4033</v>
      </c>
      <c r="BD33" s="1">
        <v>4027.25</v>
      </c>
      <c r="BE33" s="1">
        <v>4037.5</v>
      </c>
      <c r="BF33" s="1">
        <v>4067.75</v>
      </c>
    </row>
    <row r="34" spans="1:58">
      <c r="A34" s="73" t="s">
        <v>218</v>
      </c>
      <c r="B34" s="73" t="s">
        <v>219</v>
      </c>
      <c r="C34" s="73">
        <v>245.19510139835899</v>
      </c>
      <c r="D34" s="73">
        <v>245.26010162116</v>
      </c>
      <c r="E34" s="73">
        <v>245.013850686544</v>
      </c>
      <c r="F34" s="73">
        <v>245.01635069607499</v>
      </c>
      <c r="G34" s="73">
        <v>245.027184079042</v>
      </c>
      <c r="H34" s="73">
        <v>245.06093420770699</v>
      </c>
      <c r="I34" s="73">
        <v>245.67843655764301</v>
      </c>
      <c r="J34" s="73">
        <v>246.00093779128099</v>
      </c>
      <c r="K34" s="73">
        <v>247.56469375695099</v>
      </c>
      <c r="L34" s="73">
        <v>259.960574351236</v>
      </c>
      <c r="M34" s="73">
        <v>276.403137026845</v>
      </c>
      <c r="N34" s="73">
        <v>275.35645668533198</v>
      </c>
      <c r="O34" s="73">
        <v>252.02762746264901</v>
      </c>
      <c r="P34" s="73">
        <v>222.88918305322699</v>
      </c>
      <c r="Q34" s="73">
        <v>240.70466763782301</v>
      </c>
      <c r="R34" s="73">
        <v>214.31290034121901</v>
      </c>
      <c r="S34" s="73">
        <v>238.95049426705901</v>
      </c>
      <c r="T34" s="73">
        <v>245.67968656657601</v>
      </c>
      <c r="U34" s="73">
        <v>225.65586023395699</v>
      </c>
      <c r="V34" s="73">
        <v>212.721644262377</v>
      </c>
      <c r="W34" s="73">
        <v>211.27955541470499</v>
      </c>
      <c r="X34" s="73">
        <v>271.73145255032699</v>
      </c>
      <c r="Y34" s="73">
        <v>328.60625269898998</v>
      </c>
      <c r="Z34" s="73">
        <v>381.06603602462798</v>
      </c>
      <c r="AA34" s="73">
        <v>436.95666578800802</v>
      </c>
      <c r="AB34" s="73">
        <v>449.26296271160697</v>
      </c>
      <c r="AC34" s="73">
        <v>346.305903554493</v>
      </c>
      <c r="AD34" s="73">
        <v>300.536562401477</v>
      </c>
      <c r="AE34" s="73">
        <v>297.84821881937802</v>
      </c>
      <c r="AF34" s="73">
        <v>319.008299487903</v>
      </c>
      <c r="AG34" s="73">
        <v>272.264787954393</v>
      </c>
      <c r="AH34" s="73">
        <v>282.10690880881998</v>
      </c>
      <c r="AI34" s="73">
        <v>264.69180075057898</v>
      </c>
      <c r="AJ34" s="73">
        <v>283.16257950001801</v>
      </c>
      <c r="AK34" s="73">
        <v>555.20469565569704</v>
      </c>
      <c r="AL34" s="1">
        <v>499.14842590131002</v>
      </c>
      <c r="AM34" s="1">
        <v>511.55243027251601</v>
      </c>
      <c r="AN34" s="1">
        <v>583.66937235339606</v>
      </c>
      <c r="AO34" s="1">
        <v>589.951774567332</v>
      </c>
      <c r="AP34" s="1">
        <v>615.69913197380595</v>
      </c>
      <c r="AQ34" s="1">
        <v>711.97627443083297</v>
      </c>
      <c r="AR34" s="1">
        <v>733.03850707000004</v>
      </c>
      <c r="AS34" s="1">
        <v>696.98820361166702</v>
      </c>
      <c r="AT34" s="1">
        <v>581.20031386416701</v>
      </c>
      <c r="AU34" s="1">
        <v>528.28480930499995</v>
      </c>
      <c r="AV34" s="1">
        <v>527.46814284000004</v>
      </c>
      <c r="AW34" s="1">
        <v>522.89010961083295</v>
      </c>
      <c r="AX34" s="1">
        <v>479.26678258750002</v>
      </c>
      <c r="AY34" s="1">
        <v>447.80525556077299</v>
      </c>
      <c r="AZ34" s="1">
        <v>472.18629075489298</v>
      </c>
      <c r="BA34" s="1">
        <v>495.277021572396</v>
      </c>
      <c r="BB34" s="1">
        <v>471.86611409170001</v>
      </c>
      <c r="BC34" s="1">
        <v>510.52713590196998</v>
      </c>
      <c r="BD34" s="1">
        <v>494.04003744699003</v>
      </c>
      <c r="BE34" s="1">
        <v>494.41495286493699</v>
      </c>
      <c r="BF34" s="1">
        <v>591.44950750132796</v>
      </c>
    </row>
    <row r="35" spans="1:58">
      <c r="A35" s="73" t="s">
        <v>220</v>
      </c>
      <c r="B35" s="73" t="s">
        <v>221</v>
      </c>
      <c r="C35" s="73">
        <v>0.96978333241666703</v>
      </c>
      <c r="D35" s="73">
        <v>1.01306666575</v>
      </c>
      <c r="E35" s="73">
        <v>1.0687666661666699</v>
      </c>
      <c r="F35" s="73">
        <v>1.07850833275</v>
      </c>
      <c r="G35" s="73">
        <v>1.07860833275</v>
      </c>
      <c r="H35" s="73">
        <v>1.0779833324166701</v>
      </c>
      <c r="I35" s="73">
        <v>1.077316666</v>
      </c>
      <c r="J35" s="73">
        <v>1.07870833258333</v>
      </c>
      <c r="K35" s="73">
        <v>1.0774749994999999</v>
      </c>
      <c r="L35" s="73">
        <v>1.07677499941667</v>
      </c>
      <c r="M35" s="73">
        <v>1.04491499916667</v>
      </c>
      <c r="N35" s="73">
        <v>1.0097916659166699</v>
      </c>
      <c r="O35" s="73">
        <v>0.98993333250000004</v>
      </c>
      <c r="P35" s="73">
        <v>1.00008333233333</v>
      </c>
      <c r="Q35" s="73">
        <v>0.97803333233333301</v>
      </c>
      <c r="R35" s="73">
        <v>1.01715833283333</v>
      </c>
      <c r="S35" s="73">
        <v>0.98602499908333296</v>
      </c>
      <c r="T35" s="73">
        <v>1.06344999941667</v>
      </c>
      <c r="U35" s="73">
        <v>1.1406749993333301</v>
      </c>
      <c r="V35" s="73">
        <v>1.1714249994999999</v>
      </c>
      <c r="W35" s="73">
        <v>1.1692166660000001</v>
      </c>
      <c r="X35" s="73">
        <v>1.1989083325833301</v>
      </c>
      <c r="Y35" s="73">
        <v>1.23373333266667</v>
      </c>
      <c r="Z35" s="73">
        <v>1.23241666566667</v>
      </c>
      <c r="AA35" s="73">
        <v>1.2950666663333299</v>
      </c>
      <c r="AB35" s="73">
        <v>1.36548333291667</v>
      </c>
      <c r="AC35" s="73">
        <v>1.3894999997499999</v>
      </c>
      <c r="AD35" s="73">
        <v>1.32599166666667</v>
      </c>
      <c r="AE35" s="73">
        <v>1.23070833333333</v>
      </c>
      <c r="AF35" s="73">
        <v>1.1839916666666701</v>
      </c>
      <c r="AG35" s="73">
        <v>1.1667749999999999</v>
      </c>
      <c r="AH35" s="73">
        <v>1.14571666666667</v>
      </c>
      <c r="AI35" s="73">
        <v>1.208725</v>
      </c>
      <c r="AJ35" s="73">
        <v>1.29007416666667</v>
      </c>
      <c r="AK35" s="73">
        <v>1.36563833333333</v>
      </c>
      <c r="AL35" s="1">
        <v>1.37244083333333</v>
      </c>
      <c r="AM35" s="1">
        <v>1.36346833333333</v>
      </c>
      <c r="AN35" s="1">
        <v>1.3846166666666699</v>
      </c>
      <c r="AO35" s="1">
        <v>1.48346308333333</v>
      </c>
      <c r="AP35" s="1">
        <v>1.48573166666667</v>
      </c>
      <c r="AQ35" s="1">
        <v>1.4851099999999999</v>
      </c>
      <c r="AR35" s="1">
        <v>1.54876083333333</v>
      </c>
      <c r="AS35" s="1">
        <v>1.56931833333333</v>
      </c>
      <c r="AT35" s="1">
        <v>1.4010516666666699</v>
      </c>
      <c r="AU35" s="1">
        <v>1.3010191666666699</v>
      </c>
      <c r="AV35" s="1">
        <v>1.21176333333333</v>
      </c>
      <c r="AW35" s="1">
        <v>1.1343633333333301</v>
      </c>
      <c r="AX35" s="1">
        <v>1.0740991666666699</v>
      </c>
      <c r="AY35" s="1">
        <v>1.06704</v>
      </c>
      <c r="AZ35" s="1">
        <v>1.14310055659983</v>
      </c>
      <c r="BA35" s="1">
        <v>1.0301627829537601</v>
      </c>
      <c r="BB35" s="1">
        <v>0.98953069187935705</v>
      </c>
      <c r="BC35" s="1">
        <v>0.99918830972261297</v>
      </c>
      <c r="BD35" s="1">
        <v>1.02979656989696</v>
      </c>
      <c r="BE35" s="1">
        <v>1.10610494395711</v>
      </c>
      <c r="BF35" s="1">
        <v>1.2790978956229</v>
      </c>
    </row>
    <row r="36" spans="1:58">
      <c r="A36" s="73" t="s">
        <v>222</v>
      </c>
      <c r="B36" s="73" t="s">
        <v>223</v>
      </c>
      <c r="C36" s="73">
        <v>28.750000028750001</v>
      </c>
      <c r="D36" s="73">
        <v>28.750000028750001</v>
      </c>
      <c r="E36" s="73">
        <v>28.750000028750001</v>
      </c>
      <c r="F36" s="73">
        <v>28.750000028750001</v>
      </c>
      <c r="G36" s="73">
        <v>28.750000028750001</v>
      </c>
      <c r="H36" s="73">
        <v>28.750000028750001</v>
      </c>
      <c r="I36" s="73">
        <v>28.750000028750001</v>
      </c>
      <c r="J36" s="73">
        <v>28.750000028750001</v>
      </c>
      <c r="K36" s="73">
        <v>28.750000028750001</v>
      </c>
      <c r="L36" s="73">
        <v>28.750000028750001</v>
      </c>
      <c r="M36" s="73">
        <v>28.750000028750001</v>
      </c>
      <c r="N36" s="73">
        <v>28.360170287822701</v>
      </c>
      <c r="O36" s="73">
        <v>27.053416666666699</v>
      </c>
      <c r="P36" s="73">
        <v>24.515166666583301</v>
      </c>
      <c r="Q36" s="73">
        <v>25.408166666583298</v>
      </c>
      <c r="R36" s="73">
        <v>25.5432499999167</v>
      </c>
      <c r="S36" s="73">
        <v>30.2290833333333</v>
      </c>
      <c r="T36" s="73">
        <v>34.046491665833301</v>
      </c>
      <c r="U36" s="73">
        <v>35.500749999</v>
      </c>
      <c r="V36" s="73">
        <v>37.432999999000003</v>
      </c>
      <c r="W36" s="73">
        <v>40.1749166656667</v>
      </c>
      <c r="X36" s="73">
        <v>48.694666665666702</v>
      </c>
      <c r="Y36" s="73">
        <v>58.293333332416701</v>
      </c>
      <c r="Z36" s="73">
        <v>71.685833332499996</v>
      </c>
      <c r="AA36" s="73">
        <v>84.877916666166698</v>
      </c>
      <c r="AB36" s="73">
        <v>91.631666666333302</v>
      </c>
      <c r="AC36" s="73">
        <v>80.144916666666703</v>
      </c>
      <c r="AD36" s="73">
        <v>72.465833333333293</v>
      </c>
      <c r="AE36" s="73">
        <v>72.067499999999995</v>
      </c>
      <c r="AF36" s="73">
        <v>77.978083333333302</v>
      </c>
      <c r="AG36" s="73">
        <v>70.031333333333293</v>
      </c>
      <c r="AH36" s="73">
        <v>71.408333333333303</v>
      </c>
      <c r="AI36" s="73">
        <v>68.017583333333306</v>
      </c>
      <c r="AJ36" s="73">
        <v>80.426597362500004</v>
      </c>
      <c r="AK36" s="73">
        <v>81.890833333333305</v>
      </c>
      <c r="AL36" s="1">
        <v>76.853333333333296</v>
      </c>
      <c r="AM36" s="1">
        <v>82.591466666666705</v>
      </c>
      <c r="AN36" s="1">
        <v>93.176666666666705</v>
      </c>
      <c r="AO36" s="1">
        <v>98.157499999999999</v>
      </c>
      <c r="AP36" s="1">
        <v>103.502429706142</v>
      </c>
      <c r="AQ36" s="1">
        <v>119.687149891667</v>
      </c>
      <c r="AR36" s="1">
        <v>123.22782770000001</v>
      </c>
      <c r="AS36" s="1">
        <v>117.167572283333</v>
      </c>
      <c r="AT36" s="1">
        <v>97.702987558333305</v>
      </c>
      <c r="AU36" s="1">
        <v>88.807598549999994</v>
      </c>
      <c r="AV36" s="1">
        <v>88.6703124</v>
      </c>
      <c r="AW36" s="1">
        <v>87.900719691666694</v>
      </c>
      <c r="AX36" s="1">
        <v>80.567397124999999</v>
      </c>
      <c r="AY36" s="1">
        <v>75.278540408420795</v>
      </c>
      <c r="AZ36" s="1">
        <v>79.377127283559702</v>
      </c>
      <c r="BA36" s="1">
        <v>83.258806855919104</v>
      </c>
      <c r="BB36" s="1">
        <v>79.323303815481395</v>
      </c>
      <c r="BC36" s="1">
        <v>85.822435427795199</v>
      </c>
      <c r="BD36" s="1">
        <v>83.050862982298497</v>
      </c>
      <c r="BE36" s="1">
        <v>83.113888337827902</v>
      </c>
      <c r="BF36" s="1">
        <v>99.425933700183606</v>
      </c>
    </row>
    <row r="37" spans="1:58">
      <c r="A37" s="73" t="s">
        <v>224</v>
      </c>
      <c r="B37" s="73" t="s">
        <v>225</v>
      </c>
      <c r="C37" s="73">
        <v>0.71428571479591796</v>
      </c>
      <c r="D37" s="73">
        <v>0.71428571479591796</v>
      </c>
      <c r="E37" s="73">
        <v>0.71428571479591796</v>
      </c>
      <c r="F37" s="73">
        <v>0.71428571479591796</v>
      </c>
      <c r="G37" s="73">
        <v>0.71428571479591796</v>
      </c>
      <c r="H37" s="73">
        <v>0.71428571479591796</v>
      </c>
      <c r="I37" s="73">
        <v>0.71428571479591796</v>
      </c>
      <c r="J37" s="73">
        <v>0.72607140965026695</v>
      </c>
      <c r="K37" s="73">
        <v>0.83333333402777798</v>
      </c>
      <c r="L37" s="73">
        <v>0.83333333402777798</v>
      </c>
      <c r="M37" s="73">
        <v>0.82741501781077398</v>
      </c>
      <c r="N37" s="73">
        <v>0.83275503145947405</v>
      </c>
      <c r="O37" s="73">
        <v>0.79936051191021595</v>
      </c>
      <c r="P37" s="73">
        <v>0.81566068548762705</v>
      </c>
      <c r="Q37" s="73">
        <v>0.83333299916666703</v>
      </c>
      <c r="R37" s="73">
        <v>0.83333299916666703</v>
      </c>
      <c r="S37" s="73">
        <v>0.83333299916666703</v>
      </c>
      <c r="T37" s="73">
        <v>0.83333299916666703</v>
      </c>
      <c r="U37" s="73">
        <v>0.83333299916666703</v>
      </c>
      <c r="V37" s="73">
        <v>0.83333299916666703</v>
      </c>
      <c r="W37" s="73">
        <v>0.83333299916666703</v>
      </c>
      <c r="X37" s="73">
        <v>0.83333299916666703</v>
      </c>
      <c r="Y37" s="73">
        <v>0.83333299916666703</v>
      </c>
      <c r="Z37" s="73">
        <v>0.83333299916666703</v>
      </c>
      <c r="AA37" s="73">
        <v>0.83333299916666703</v>
      </c>
      <c r="AB37" s="73">
        <v>0.83333299999999999</v>
      </c>
      <c r="AC37" s="73">
        <v>0.83333299999999999</v>
      </c>
      <c r="AD37" s="73">
        <v>0.83333299999999999</v>
      </c>
      <c r="AE37" s="73">
        <v>0.83333299999999999</v>
      </c>
      <c r="AF37" s="73">
        <v>0.83333199999999996</v>
      </c>
      <c r="AG37" s="73">
        <v>0.83333000000000002</v>
      </c>
      <c r="AH37" s="73">
        <v>0.83333000000000002</v>
      </c>
      <c r="AI37" s="73">
        <v>0.83333000000000002</v>
      </c>
      <c r="AJ37" s="73">
        <v>0.83333000000000002</v>
      </c>
      <c r="AK37" s="73">
        <v>0.83333000000000002</v>
      </c>
      <c r="AL37" s="1"/>
      <c r="AM37" s="1"/>
      <c r="AN37" s="1"/>
      <c r="AO37" s="1"/>
      <c r="AP37" s="1"/>
      <c r="AQ37" s="1"/>
      <c r="AR37" s="1"/>
      <c r="AS37" s="1"/>
      <c r="AT37" s="1"/>
      <c r="AU37" s="1"/>
      <c r="AV37" s="1"/>
      <c r="AW37" s="1"/>
      <c r="AX37" s="1"/>
      <c r="AY37" s="1"/>
      <c r="AZ37" s="1"/>
      <c r="BA37" s="1"/>
      <c r="BB37" s="1"/>
      <c r="BC37" s="1"/>
      <c r="BD37" s="1"/>
      <c r="BE37" s="1"/>
      <c r="BF37" s="1"/>
    </row>
    <row r="38" spans="1:58">
      <c r="A38" s="73" t="s">
        <v>226</v>
      </c>
      <c r="B38" s="73" t="s">
        <v>227</v>
      </c>
      <c r="C38" s="73">
        <v>245.19510139835899</v>
      </c>
      <c r="D38" s="73">
        <v>245.26010162116</v>
      </c>
      <c r="E38" s="73">
        <v>245.013850686544</v>
      </c>
      <c r="F38" s="73">
        <v>245.01635069607499</v>
      </c>
      <c r="G38" s="73">
        <v>245.027184079042</v>
      </c>
      <c r="H38" s="73">
        <v>245.06093420770699</v>
      </c>
      <c r="I38" s="73">
        <v>245.67843655764301</v>
      </c>
      <c r="J38" s="73">
        <v>246.00093779128099</v>
      </c>
      <c r="K38" s="73">
        <v>247.56469375695099</v>
      </c>
      <c r="L38" s="73">
        <v>259.960574351236</v>
      </c>
      <c r="M38" s="73">
        <v>276.403137026845</v>
      </c>
      <c r="N38" s="73">
        <v>275.35645668533198</v>
      </c>
      <c r="O38" s="73">
        <v>252.02762746264901</v>
      </c>
      <c r="P38" s="73">
        <v>222.88918305322699</v>
      </c>
      <c r="Q38" s="73">
        <v>240.70466763782301</v>
      </c>
      <c r="R38" s="73">
        <v>214.31290034121901</v>
      </c>
      <c r="S38" s="73">
        <v>238.95049426705901</v>
      </c>
      <c r="T38" s="73">
        <v>245.67968656657601</v>
      </c>
      <c r="U38" s="73">
        <v>225.65586023395699</v>
      </c>
      <c r="V38" s="73">
        <v>212.721644262377</v>
      </c>
      <c r="W38" s="73">
        <v>211.27955541470499</v>
      </c>
      <c r="X38" s="73">
        <v>271.73145255032699</v>
      </c>
      <c r="Y38" s="73">
        <v>328.60625269898998</v>
      </c>
      <c r="Z38" s="73">
        <v>381.06603602462798</v>
      </c>
      <c r="AA38" s="73">
        <v>436.95666578800802</v>
      </c>
      <c r="AB38" s="73">
        <v>449.26296271160697</v>
      </c>
      <c r="AC38" s="73">
        <v>346.305903554493</v>
      </c>
      <c r="AD38" s="73">
        <v>300.536562401477</v>
      </c>
      <c r="AE38" s="73">
        <v>297.84821881937802</v>
      </c>
      <c r="AF38" s="73">
        <v>319.008299487903</v>
      </c>
      <c r="AG38" s="73">
        <v>272.264787954393</v>
      </c>
      <c r="AH38" s="73">
        <v>282.10690880881998</v>
      </c>
      <c r="AI38" s="73">
        <v>264.69180075057898</v>
      </c>
      <c r="AJ38" s="73">
        <v>283.16257950001801</v>
      </c>
      <c r="AK38" s="73">
        <v>555.20469565569704</v>
      </c>
      <c r="AL38" s="1">
        <v>499.14842590131002</v>
      </c>
      <c r="AM38" s="1">
        <v>511.55243027251601</v>
      </c>
      <c r="AN38" s="1">
        <v>583.66937235339606</v>
      </c>
      <c r="AO38" s="1">
        <v>589.951774567332</v>
      </c>
      <c r="AP38" s="1">
        <v>615.69913197380595</v>
      </c>
      <c r="AQ38" s="1">
        <v>711.97627443083297</v>
      </c>
      <c r="AR38" s="1">
        <v>733.03850707000004</v>
      </c>
      <c r="AS38" s="1">
        <v>696.98820361166702</v>
      </c>
      <c r="AT38" s="1">
        <v>581.20031386416701</v>
      </c>
      <c r="AU38" s="1">
        <v>528.28480930499995</v>
      </c>
      <c r="AV38" s="1">
        <v>527.46814284000004</v>
      </c>
      <c r="AW38" s="1">
        <v>522.89010961083295</v>
      </c>
      <c r="AX38" s="1">
        <v>479.26678258750002</v>
      </c>
      <c r="AY38" s="1">
        <v>447.80525556077299</v>
      </c>
      <c r="AZ38" s="1">
        <v>472.18629075489298</v>
      </c>
      <c r="BA38" s="1">
        <v>495.277021572396</v>
      </c>
      <c r="BB38" s="1">
        <v>471.86611409170001</v>
      </c>
      <c r="BC38" s="1">
        <v>510.52713590196998</v>
      </c>
      <c r="BD38" s="1">
        <v>494.04003744699003</v>
      </c>
      <c r="BE38" s="1">
        <v>494.41495286493699</v>
      </c>
      <c r="BF38" s="1">
        <v>591.44950750132796</v>
      </c>
    </row>
    <row r="39" spans="1:58">
      <c r="A39" s="73" t="s">
        <v>228</v>
      </c>
      <c r="B39" s="73" t="s">
        <v>229</v>
      </c>
      <c r="C39" s="73">
        <v>245.19510139835899</v>
      </c>
      <c r="D39" s="73">
        <v>245.26010162116</v>
      </c>
      <c r="E39" s="73">
        <v>245.013850686545</v>
      </c>
      <c r="F39" s="73">
        <v>245.01635069607499</v>
      </c>
      <c r="G39" s="73">
        <v>245.027184079042</v>
      </c>
      <c r="H39" s="73">
        <v>245.06093420770699</v>
      </c>
      <c r="I39" s="73">
        <v>245.67843655764301</v>
      </c>
      <c r="J39" s="73">
        <v>246.00093779128099</v>
      </c>
      <c r="K39" s="73">
        <v>247.56469375694999</v>
      </c>
      <c r="L39" s="73">
        <v>259.96057435123498</v>
      </c>
      <c r="M39" s="73">
        <v>276.403137026845</v>
      </c>
      <c r="N39" s="73">
        <v>275.35645668533198</v>
      </c>
      <c r="O39" s="73">
        <v>252.02762746264901</v>
      </c>
      <c r="P39" s="73">
        <v>222.88918305322699</v>
      </c>
      <c r="Q39" s="73">
        <v>240.70466763782301</v>
      </c>
      <c r="R39" s="73">
        <v>214.31290034121901</v>
      </c>
      <c r="S39" s="73">
        <v>238.95049426705901</v>
      </c>
      <c r="T39" s="73">
        <v>245.67968656657601</v>
      </c>
      <c r="U39" s="73">
        <v>225.65586023395801</v>
      </c>
      <c r="V39" s="73">
        <v>212.721644262376</v>
      </c>
      <c r="W39" s="73">
        <v>211.27955541470601</v>
      </c>
      <c r="X39" s="73">
        <v>271.73145255032603</v>
      </c>
      <c r="Y39" s="73">
        <v>328.60625269898998</v>
      </c>
      <c r="Z39" s="73">
        <v>381.06603602462798</v>
      </c>
      <c r="AA39" s="73">
        <v>436.956665788007</v>
      </c>
      <c r="AB39" s="73">
        <v>449.26296271160697</v>
      </c>
      <c r="AC39" s="73">
        <v>346.30590355449198</v>
      </c>
      <c r="AD39" s="73">
        <v>300.536562401477</v>
      </c>
      <c r="AE39" s="73">
        <v>297.84821881937802</v>
      </c>
      <c r="AF39" s="73">
        <v>319.008299487903</v>
      </c>
      <c r="AG39" s="73">
        <v>272.264787954393</v>
      </c>
      <c r="AH39" s="73">
        <v>282.10690880881998</v>
      </c>
      <c r="AI39" s="73">
        <v>264.69180075057898</v>
      </c>
      <c r="AJ39" s="73">
        <v>283.16257950001801</v>
      </c>
      <c r="AK39" s="73">
        <v>555.20469565569704</v>
      </c>
      <c r="AL39" s="1">
        <v>499.14842590131002</v>
      </c>
      <c r="AM39" s="1">
        <v>511.55243027251601</v>
      </c>
      <c r="AN39" s="1">
        <v>583.66937235339606</v>
      </c>
      <c r="AO39" s="1">
        <v>589.951774567332</v>
      </c>
      <c r="AP39" s="1">
        <v>615.69913197380595</v>
      </c>
      <c r="AQ39" s="1">
        <v>711.97627443083297</v>
      </c>
      <c r="AR39" s="1">
        <v>733.03850707000004</v>
      </c>
      <c r="AS39" s="1">
        <v>696.98820361166702</v>
      </c>
      <c r="AT39" s="1">
        <v>581.20031386416701</v>
      </c>
      <c r="AU39" s="1">
        <v>528.28480930499995</v>
      </c>
      <c r="AV39" s="1">
        <v>527.46814284000004</v>
      </c>
      <c r="AW39" s="1">
        <v>522.89010961083295</v>
      </c>
      <c r="AX39" s="1">
        <v>479.26678258750002</v>
      </c>
      <c r="AY39" s="1">
        <v>447.80525556077299</v>
      </c>
      <c r="AZ39" s="1">
        <v>472.18629075489298</v>
      </c>
      <c r="BA39" s="1">
        <v>495.277021572396</v>
      </c>
      <c r="BB39" s="1">
        <v>471.86611409170001</v>
      </c>
      <c r="BC39" s="1">
        <v>510.52713590196998</v>
      </c>
      <c r="BD39" s="1">
        <v>494.04003744699003</v>
      </c>
      <c r="BE39" s="1">
        <v>494.41495286493699</v>
      </c>
      <c r="BF39" s="1">
        <v>591.44950750132796</v>
      </c>
    </row>
    <row r="40" spans="1:58">
      <c r="A40" s="73" t="s">
        <v>230</v>
      </c>
      <c r="B40" s="73" t="s">
        <v>231</v>
      </c>
      <c r="AL40" s="1"/>
      <c r="AM40" s="1"/>
      <c r="AN40" s="1"/>
      <c r="AO40" s="1"/>
      <c r="AP40" s="1"/>
      <c r="AQ40" s="1"/>
      <c r="AR40" s="1"/>
      <c r="AS40" s="1"/>
      <c r="AT40" s="1"/>
      <c r="AU40" s="1"/>
      <c r="AV40" s="1"/>
      <c r="AW40" s="1"/>
      <c r="AX40" s="1"/>
      <c r="AY40" s="1"/>
      <c r="AZ40" s="1"/>
      <c r="BA40" s="1"/>
      <c r="BB40" s="1"/>
      <c r="BC40" s="1"/>
      <c r="BD40" s="1"/>
      <c r="BE40" s="1"/>
      <c r="BF40" s="1"/>
    </row>
    <row r="41" spans="1:58">
      <c r="A41" s="73" t="s">
        <v>232</v>
      </c>
      <c r="B41" s="73" t="s">
        <v>233</v>
      </c>
      <c r="C41" s="73">
        <v>1.0489693750843499E-3</v>
      </c>
      <c r="D41" s="73">
        <v>1.05013600777515E-3</v>
      </c>
      <c r="E41" s="73">
        <v>1.05763578898984E-3</v>
      </c>
      <c r="F41" s="73">
        <v>1.6217859852693699E-3</v>
      </c>
      <c r="G41" s="73">
        <v>2.3074326347769501E-3</v>
      </c>
      <c r="H41" s="73">
        <v>3.1566578421154401E-3</v>
      </c>
      <c r="I41" s="73">
        <v>3.8511375671629201E-3</v>
      </c>
      <c r="J41" s="73">
        <v>5.0682687003575002E-3</v>
      </c>
      <c r="K41" s="73">
        <v>6.8764659110372899E-3</v>
      </c>
      <c r="L41" s="73">
        <v>8.6175817471208106E-3</v>
      </c>
      <c r="M41" s="73">
        <v>1.12775040919884E-2</v>
      </c>
      <c r="N41" s="73">
        <v>1.22086435743848E-2</v>
      </c>
      <c r="O41" s="73">
        <v>2.0835225059596601E-2</v>
      </c>
      <c r="P41" s="73">
        <v>7.1641908452915307E-2</v>
      </c>
      <c r="Q41" s="73">
        <v>0.59282626128923499</v>
      </c>
      <c r="R41" s="73">
        <v>4.91041666666667</v>
      </c>
      <c r="S41" s="73">
        <v>13.054166666666699</v>
      </c>
      <c r="T41" s="73">
        <v>21.535833333333301</v>
      </c>
      <c r="U41" s="73">
        <v>31.655833333333302</v>
      </c>
      <c r="V41" s="73">
        <v>37.245833333333302</v>
      </c>
      <c r="W41" s="73">
        <v>39</v>
      </c>
      <c r="X41" s="73">
        <v>39</v>
      </c>
      <c r="Y41" s="73">
        <v>50.908333333333303</v>
      </c>
      <c r="Z41" s="73">
        <v>78.788333333333298</v>
      </c>
      <c r="AA41" s="73">
        <v>98.477500000000006</v>
      </c>
      <c r="AB41" s="73">
        <v>160.85999999991699</v>
      </c>
      <c r="AC41" s="73">
        <v>192.92999999966699</v>
      </c>
      <c r="AD41" s="73">
        <v>219.40666666666701</v>
      </c>
      <c r="AE41" s="73">
        <v>245.011666666667</v>
      </c>
      <c r="AF41" s="73">
        <v>266.95416666666699</v>
      </c>
      <c r="AG41" s="73">
        <v>304.90333333333302</v>
      </c>
      <c r="AH41" s="73">
        <v>349.21583333333302</v>
      </c>
      <c r="AI41" s="73">
        <v>362.57583333333298</v>
      </c>
      <c r="AJ41" s="73">
        <v>404.16583333333301</v>
      </c>
      <c r="AK41" s="73">
        <v>420.17666666666702</v>
      </c>
      <c r="AL41" s="1">
        <v>396.77333333333303</v>
      </c>
      <c r="AM41" s="1">
        <v>412.26666666666699</v>
      </c>
      <c r="AN41" s="1">
        <v>419.29500000000002</v>
      </c>
      <c r="AO41" s="1">
        <v>460.28750000000002</v>
      </c>
      <c r="AP41" s="1">
        <v>508.77666666666698</v>
      </c>
      <c r="AQ41" s="1">
        <v>539.58749999999998</v>
      </c>
      <c r="AR41" s="1">
        <v>634.93833333333305</v>
      </c>
      <c r="AS41" s="1">
        <v>688.93666666666695</v>
      </c>
      <c r="AT41" s="1">
        <v>691.39750000000004</v>
      </c>
      <c r="AU41" s="1">
        <v>609.52916666666704</v>
      </c>
      <c r="AV41" s="1">
        <v>559.76750000000004</v>
      </c>
      <c r="AW41" s="1">
        <v>530.27499999999998</v>
      </c>
      <c r="AX41" s="1">
        <v>522.46416666666698</v>
      </c>
      <c r="AY41" s="1">
        <v>522.46103583333297</v>
      </c>
      <c r="AZ41" s="1">
        <v>560.85989484127003</v>
      </c>
      <c r="BA41" s="1">
        <v>510.24916666666701</v>
      </c>
      <c r="BB41" s="1">
        <v>483.66750000000002</v>
      </c>
      <c r="BC41" s="1">
        <v>486.47130339105303</v>
      </c>
      <c r="BD41" s="1">
        <v>495.272877645503</v>
      </c>
      <c r="BE41" s="1">
        <v>570.34821612743997</v>
      </c>
      <c r="BF41" s="1">
        <v>654.12408425419596</v>
      </c>
    </row>
    <row r="42" spans="1:58">
      <c r="A42" s="73" t="s">
        <v>234</v>
      </c>
      <c r="B42" s="73" t="s">
        <v>235</v>
      </c>
      <c r="C42" s="73">
        <v>2.4618094550643601</v>
      </c>
      <c r="D42" s="73">
        <v>2.4618094550643601</v>
      </c>
      <c r="E42" s="73">
        <v>2.4618094550643601</v>
      </c>
      <c r="F42" s="73">
        <v>2.4618094550643601</v>
      </c>
      <c r="G42" s="73">
        <v>2.4618094550643601</v>
      </c>
      <c r="H42" s="73">
        <v>2.4618094550643601</v>
      </c>
      <c r="I42" s="73">
        <v>2.4618094550643601</v>
      </c>
      <c r="J42" s="73">
        <v>2.4618094550643601</v>
      </c>
      <c r="K42" s="73">
        <v>2.4618094550643601</v>
      </c>
      <c r="L42" s="73">
        <v>2.4618094550643601</v>
      </c>
      <c r="M42" s="73">
        <v>2.4618094550643601</v>
      </c>
      <c r="N42" s="73">
        <v>2.4618094550643601</v>
      </c>
      <c r="O42" s="73">
        <v>2.2450669558673702</v>
      </c>
      <c r="P42" s="73">
        <v>1.9894159741355499</v>
      </c>
      <c r="Q42" s="73">
        <v>1.961199999</v>
      </c>
      <c r="R42" s="73">
        <v>1.859799999</v>
      </c>
      <c r="S42" s="73">
        <v>1.9413999989999999</v>
      </c>
      <c r="T42" s="73">
        <v>1.8578238020097499</v>
      </c>
      <c r="U42" s="73">
        <v>1.6835999989999999</v>
      </c>
      <c r="V42" s="73">
        <v>1.5549999990000001</v>
      </c>
      <c r="W42" s="73">
        <v>1.4983999990000001</v>
      </c>
      <c r="X42" s="73">
        <v>1.7045333325000001</v>
      </c>
      <c r="Y42" s="73">
        <v>1.8925416658333301</v>
      </c>
      <c r="Z42" s="73">
        <v>1.97567499916667</v>
      </c>
      <c r="AA42" s="73">
        <v>2.3200416662499999</v>
      </c>
      <c r="AB42" s="73">
        <v>2.93665833325</v>
      </c>
      <c r="AC42" s="73">
        <v>3.4527916665833298</v>
      </c>
      <c r="AD42" s="73">
        <v>3.7221000000000002</v>
      </c>
      <c r="AE42" s="73">
        <v>3.7221000000000002</v>
      </c>
      <c r="AF42" s="73">
        <v>3.7651083333333299</v>
      </c>
      <c r="AG42" s="73">
        <v>4.78320833333333</v>
      </c>
      <c r="AH42" s="73">
        <v>5.3233916666666703</v>
      </c>
      <c r="AI42" s="73">
        <v>5.5145916666666697</v>
      </c>
      <c r="AJ42" s="73">
        <v>5.7619583333333297</v>
      </c>
      <c r="AK42" s="73">
        <v>8.6187426666666695</v>
      </c>
      <c r="AL42" s="1">
        <v>8.3514166666666707</v>
      </c>
      <c r="AM42" s="1">
        <v>8.3141750000000005</v>
      </c>
      <c r="AN42" s="1">
        <v>8.2898166666666704</v>
      </c>
      <c r="AO42" s="1">
        <v>8.2789583333333301</v>
      </c>
      <c r="AP42" s="1">
        <v>8.2782499999999999</v>
      </c>
      <c r="AQ42" s="1">
        <v>8.2785041666666697</v>
      </c>
      <c r="AR42" s="1">
        <v>8.2770683333333306</v>
      </c>
      <c r="AS42" s="1">
        <v>8.2769575</v>
      </c>
      <c r="AT42" s="1">
        <v>8.2770366666666693</v>
      </c>
      <c r="AU42" s="1">
        <v>8.2768008333333292</v>
      </c>
      <c r="AV42" s="1">
        <v>8.1943166666666691</v>
      </c>
      <c r="AW42" s="1">
        <v>7.9734383333333296</v>
      </c>
      <c r="AX42" s="1">
        <v>7.6075324999999996</v>
      </c>
      <c r="AY42" s="1">
        <v>6.9486549999999996</v>
      </c>
      <c r="AZ42" s="1">
        <v>6.8314160517666602</v>
      </c>
      <c r="BA42" s="1">
        <v>6.7702690287094001</v>
      </c>
      <c r="BB42" s="1">
        <v>6.4614613265500704</v>
      </c>
      <c r="BC42" s="1">
        <v>6.3123328268318604</v>
      </c>
      <c r="BD42" s="1">
        <v>6.19575834608231</v>
      </c>
      <c r="BE42" s="1">
        <v>6.1434340944886703</v>
      </c>
      <c r="BF42" s="1">
        <v>6.22748867298455</v>
      </c>
    </row>
    <row r="43" spans="1:58">
      <c r="A43" s="73" t="s">
        <v>32</v>
      </c>
      <c r="B43" s="73" t="s">
        <v>236</v>
      </c>
      <c r="C43" s="73">
        <v>6.6349999989999997</v>
      </c>
      <c r="D43" s="73">
        <v>6.6999999990000001</v>
      </c>
      <c r="E43" s="73">
        <v>6.9012083325000004</v>
      </c>
      <c r="F43" s="73">
        <v>9</v>
      </c>
      <c r="G43" s="73">
        <v>9</v>
      </c>
      <c r="H43" s="73">
        <v>10.474999999916699</v>
      </c>
      <c r="I43" s="73">
        <v>13.5</v>
      </c>
      <c r="J43" s="73">
        <v>14.5063916664167</v>
      </c>
      <c r="K43" s="73">
        <v>16.290666665833299</v>
      </c>
      <c r="L43" s="73">
        <v>17.320141665833301</v>
      </c>
      <c r="M43" s="73">
        <v>18.443099999083302</v>
      </c>
      <c r="N43" s="73">
        <v>19.931933332583299</v>
      </c>
      <c r="O43" s="73">
        <v>21.865641665666701</v>
      </c>
      <c r="P43" s="73">
        <v>23.636983332333301</v>
      </c>
      <c r="Q43" s="73">
        <v>26.064124999000001</v>
      </c>
      <c r="R43" s="73">
        <v>30.928941665666699</v>
      </c>
      <c r="S43" s="73">
        <v>34.693924998999996</v>
      </c>
      <c r="T43" s="73">
        <v>36.7748666656667</v>
      </c>
      <c r="U43" s="73">
        <v>39.0946416656667</v>
      </c>
      <c r="V43" s="73">
        <v>42.549774999</v>
      </c>
      <c r="W43" s="73">
        <v>47.280308332416702</v>
      </c>
      <c r="X43" s="73">
        <v>54.490549999000002</v>
      </c>
      <c r="Y43" s="73">
        <v>64.084716665749994</v>
      </c>
      <c r="Z43" s="73">
        <v>78.854299999583304</v>
      </c>
      <c r="AA43" s="73">
        <v>100.81724166625</v>
      </c>
      <c r="AB43" s="73">
        <v>142.31166666641701</v>
      </c>
      <c r="AC43" s="73">
        <v>194.261416666667</v>
      </c>
      <c r="AD43" s="73">
        <v>242.60749999999999</v>
      </c>
      <c r="AE43" s="73">
        <v>299.17383333333299</v>
      </c>
      <c r="AF43" s="73">
        <v>382.56808333333299</v>
      </c>
      <c r="AG43" s="73">
        <v>502.25925000000001</v>
      </c>
      <c r="AH43" s="73">
        <v>633.045166666667</v>
      </c>
      <c r="AI43" s="73">
        <v>759.28200000000004</v>
      </c>
      <c r="AJ43" s="73">
        <v>863.06468333333305</v>
      </c>
      <c r="AK43" s="73">
        <v>844.83588999999995</v>
      </c>
      <c r="AL43" s="1">
        <v>912.826415</v>
      </c>
      <c r="AM43" s="1">
        <v>1036.6864166666701</v>
      </c>
      <c r="AN43" s="1">
        <v>1140.9629416666701</v>
      </c>
      <c r="AO43" s="1">
        <v>1426.0374583333301</v>
      </c>
      <c r="AP43" s="1">
        <v>1756.23084833333</v>
      </c>
      <c r="AQ43" s="1">
        <v>2087.9038416666699</v>
      </c>
      <c r="AR43" s="1">
        <v>2299.63315583333</v>
      </c>
      <c r="AS43" s="1">
        <v>2504.2413308333298</v>
      </c>
      <c r="AT43" s="1">
        <v>2877.6524583333298</v>
      </c>
      <c r="AU43" s="1">
        <v>2628.6129025</v>
      </c>
      <c r="AV43" s="1">
        <v>2320.8341766666699</v>
      </c>
      <c r="AW43" s="1">
        <v>2361.1394074999998</v>
      </c>
      <c r="AX43" s="1">
        <v>2078.29183666667</v>
      </c>
      <c r="AY43" s="1">
        <v>1967.7113091666699</v>
      </c>
      <c r="AZ43" s="1">
        <v>2158.25590299025</v>
      </c>
      <c r="BA43" s="1">
        <v>1898.56963600842</v>
      </c>
      <c r="BB43" s="1">
        <v>1848.1394699518301</v>
      </c>
      <c r="BC43" s="1">
        <v>1796.8959123110001</v>
      </c>
      <c r="BD43" s="1">
        <v>1868.7853270907999</v>
      </c>
      <c r="BE43" s="1">
        <v>2001.781048176</v>
      </c>
      <c r="BF43" s="1">
        <v>2741.88085479965</v>
      </c>
    </row>
    <row r="44" spans="1:58">
      <c r="A44" s="73" t="s">
        <v>237</v>
      </c>
      <c r="B44" s="73" t="s">
        <v>238</v>
      </c>
      <c r="C44" s="73">
        <v>245.193023629328</v>
      </c>
      <c r="D44" s="73">
        <v>245.25802330132001</v>
      </c>
      <c r="E44" s="73">
        <v>245.011774453421</v>
      </c>
      <c r="F44" s="73">
        <v>245.01427444176599</v>
      </c>
      <c r="G44" s="73">
        <v>245.02510773293201</v>
      </c>
      <c r="H44" s="73">
        <v>245.058857575601</v>
      </c>
      <c r="I44" s="73">
        <v>245.67635469285801</v>
      </c>
      <c r="J44" s="73">
        <v>245.99885319363801</v>
      </c>
      <c r="K44" s="73">
        <v>247.56259590813099</v>
      </c>
      <c r="L44" s="73">
        <v>259.95837146044499</v>
      </c>
      <c r="M44" s="73">
        <v>276.40079480273403</v>
      </c>
      <c r="N44" s="73">
        <v>275.35431255095898</v>
      </c>
      <c r="O44" s="73">
        <v>252.025491795188</v>
      </c>
      <c r="P44" s="73">
        <v>222.887294303251</v>
      </c>
      <c r="Q44" s="73">
        <v>240.702627920466</v>
      </c>
      <c r="R44" s="73">
        <v>214.31108426616299</v>
      </c>
      <c r="S44" s="73">
        <v>238.94846941446499</v>
      </c>
      <c r="T44" s="73">
        <v>245.67760469119699</v>
      </c>
      <c r="U44" s="73">
        <v>225.653948039319</v>
      </c>
      <c r="V44" s="73">
        <v>212.719841671533</v>
      </c>
      <c r="W44" s="73">
        <v>211.27776504403801</v>
      </c>
      <c r="X44" s="73">
        <v>271.72914991379798</v>
      </c>
      <c r="Y44" s="73">
        <v>328.60346810871198</v>
      </c>
      <c r="Z44" s="73">
        <v>381.06280689319698</v>
      </c>
      <c r="AA44" s="73">
        <v>436.95296304263002</v>
      </c>
      <c r="AB44" s="73">
        <v>449.25915568338502</v>
      </c>
      <c r="AC44" s="73">
        <v>346.30296897840299</v>
      </c>
      <c r="AD44" s="73">
        <v>300.53401567212302</v>
      </c>
      <c r="AE44" s="73">
        <v>297.84569487089101</v>
      </c>
      <c r="AF44" s="73">
        <v>319.00559623012202</v>
      </c>
      <c r="AG44" s="73">
        <v>272.26248079841201</v>
      </c>
      <c r="AH44" s="73">
        <v>282.10451825127899</v>
      </c>
      <c r="AI44" s="73">
        <v>264.68955776765102</v>
      </c>
      <c r="AJ44" s="73">
        <v>283.160179996784</v>
      </c>
      <c r="AK44" s="73">
        <v>416.39882095182401</v>
      </c>
      <c r="AL44" s="1">
        <v>374.35709325152499</v>
      </c>
      <c r="AM44" s="1">
        <v>383.65999150808801</v>
      </c>
      <c r="AN44" s="1">
        <v>437.747087471253</v>
      </c>
      <c r="AO44" s="1">
        <v>442.45883594005699</v>
      </c>
      <c r="AP44" s="1">
        <v>461.77458363717301</v>
      </c>
      <c r="AQ44" s="1">
        <v>533.982477173333</v>
      </c>
      <c r="AR44" s="1">
        <v>549.77915968000002</v>
      </c>
      <c r="AS44" s="1">
        <v>522.74141834666705</v>
      </c>
      <c r="AT44" s="1">
        <v>435.90045690666699</v>
      </c>
      <c r="AU44" s="1">
        <v>396.21380832</v>
      </c>
      <c r="AV44" s="1">
        <v>395.60130815999997</v>
      </c>
      <c r="AW44" s="1">
        <v>392.167781493333</v>
      </c>
      <c r="AX44" s="1">
        <v>359.45026960000001</v>
      </c>
      <c r="AY44" s="1">
        <v>335.85411233925799</v>
      </c>
      <c r="AZ44" s="1">
        <v>354.139898027009</v>
      </c>
      <c r="BA44" s="1">
        <v>371.45795494053499</v>
      </c>
      <c r="BB44" s="1">
        <v>353.89976540758801</v>
      </c>
      <c r="BC44" s="1">
        <v>382.89554649987798</v>
      </c>
      <c r="BD44" s="1">
        <v>370.53021637503798</v>
      </c>
      <c r="BE44" s="1">
        <v>370.81140308138703</v>
      </c>
      <c r="BF44" s="1">
        <v>443.58735604073598</v>
      </c>
    </row>
    <row r="45" spans="1:58">
      <c r="A45" s="73" t="s">
        <v>239</v>
      </c>
      <c r="B45" s="73" t="s">
        <v>604</v>
      </c>
      <c r="C45" s="73">
        <v>1.7000000000000001E-13</v>
      </c>
      <c r="D45" s="73">
        <v>1.7500000000000001E-13</v>
      </c>
      <c r="E45" s="73">
        <v>2.0999999999999999E-13</v>
      </c>
      <c r="F45" s="73">
        <v>2.5249999999999998E-13</v>
      </c>
      <c r="G45" s="73">
        <v>5.4999999999999998E-13</v>
      </c>
      <c r="H45" s="73">
        <v>5.4999999999999998E-13</v>
      </c>
      <c r="I45" s="73">
        <v>5.4999999999999998E-13</v>
      </c>
      <c r="J45" s="73">
        <v>1.15666666666667E-12</v>
      </c>
      <c r="K45" s="73">
        <v>1.67E-12</v>
      </c>
      <c r="L45" s="73">
        <v>1.67E-12</v>
      </c>
      <c r="M45" s="73">
        <v>1.67E-12</v>
      </c>
      <c r="N45" s="73">
        <v>1.67E-12</v>
      </c>
      <c r="O45" s="73">
        <v>1.67E-12</v>
      </c>
      <c r="P45" s="73">
        <v>1.67E-12</v>
      </c>
      <c r="Q45" s="73">
        <v>1.67E-12</v>
      </c>
      <c r="R45" s="73">
        <v>1.67E-12</v>
      </c>
      <c r="S45" s="73">
        <v>2.6408333333333302E-12</v>
      </c>
      <c r="T45" s="73">
        <v>2.8549999999999999E-12</v>
      </c>
      <c r="U45" s="73">
        <v>2.7866666666666699E-12</v>
      </c>
      <c r="V45" s="73">
        <v>5.7608333333333302E-12</v>
      </c>
      <c r="W45" s="73">
        <v>9.3308333333333297E-12</v>
      </c>
      <c r="X45" s="73">
        <v>1.46083333333333E-11</v>
      </c>
      <c r="Y45" s="73">
        <v>1.91625E-11</v>
      </c>
      <c r="Z45" s="73">
        <v>4.2955000000000002E-11</v>
      </c>
      <c r="AA45" s="73">
        <v>1.20404166666667E-10</v>
      </c>
      <c r="AB45" s="73">
        <v>1.6620749999999999E-10</v>
      </c>
      <c r="AC45" s="73">
        <v>1.98705833333333E-10</v>
      </c>
      <c r="AD45" s="73">
        <v>3.7459499999999999E-10</v>
      </c>
      <c r="AE45" s="73">
        <v>6.2342999999999999E-10</v>
      </c>
      <c r="AF45" s="73">
        <v>1.27120833333333E-9</v>
      </c>
      <c r="AG45" s="73">
        <v>2.3947483333333299E-9</v>
      </c>
      <c r="AH45" s="73">
        <v>5.1945694166666698E-8</v>
      </c>
      <c r="AI45" s="73">
        <v>2.1513626025000001E-6</v>
      </c>
      <c r="AJ45" s="73">
        <v>2.5144168139999999E-5</v>
      </c>
      <c r="AK45" s="73">
        <v>1.19411916666667E-2</v>
      </c>
      <c r="AL45" s="1">
        <v>7.0244716666666707E-2</v>
      </c>
      <c r="AM45" s="1">
        <v>0.50184917500000004</v>
      </c>
      <c r="AN45" s="1">
        <v>1.3134475999999999</v>
      </c>
      <c r="AO45" s="1">
        <v>1.60723243633824</v>
      </c>
      <c r="AP45" s="1">
        <v>4.0206868435721397</v>
      </c>
      <c r="AQ45" s="1">
        <v>21.8311121813367</v>
      </c>
      <c r="AR45" s="1">
        <v>206.73851445087499</v>
      </c>
      <c r="AS45" s="1">
        <v>346.68793388513302</v>
      </c>
      <c r="AT45" s="1">
        <v>405.39745174602899</v>
      </c>
      <c r="AU45" s="1">
        <v>399.47579166666702</v>
      </c>
      <c r="AV45" s="1">
        <v>473.90800833333299</v>
      </c>
      <c r="AW45" s="1">
        <v>468.27882499999998</v>
      </c>
      <c r="AX45" s="1">
        <v>516.74989166666705</v>
      </c>
      <c r="AY45" s="1">
        <v>559.29250833333299</v>
      </c>
      <c r="AZ45" s="1">
        <v>809.78583333333302</v>
      </c>
      <c r="BA45" s="1">
        <v>905.91345833333298</v>
      </c>
      <c r="BB45" s="1">
        <v>919.49130000000002</v>
      </c>
      <c r="BC45" s="1">
        <v>919.75540833333298</v>
      </c>
      <c r="BD45" s="1">
        <v>919.79277402154798</v>
      </c>
      <c r="BE45" s="1">
        <v>925.22628253199696</v>
      </c>
      <c r="BF45" s="1">
        <v>925.98496128039301</v>
      </c>
    </row>
    <row r="46" spans="1:58">
      <c r="A46" s="73" t="s">
        <v>241</v>
      </c>
      <c r="B46" s="73" t="s">
        <v>242</v>
      </c>
      <c r="C46" s="73">
        <v>245.19510139835899</v>
      </c>
      <c r="D46" s="73">
        <v>245.26010162116</v>
      </c>
      <c r="E46" s="73">
        <v>245.013850686544</v>
      </c>
      <c r="F46" s="73">
        <v>245.01635069607499</v>
      </c>
      <c r="G46" s="73">
        <v>245.027184079042</v>
      </c>
      <c r="H46" s="73">
        <v>245.06093420770699</v>
      </c>
      <c r="I46" s="73">
        <v>245.67843655764301</v>
      </c>
      <c r="J46" s="73">
        <v>246.00093779128099</v>
      </c>
      <c r="K46" s="73">
        <v>247.56469375695099</v>
      </c>
      <c r="L46" s="73">
        <v>259.960574351236</v>
      </c>
      <c r="M46" s="73">
        <v>276.403137026845</v>
      </c>
      <c r="N46" s="73">
        <v>275.35645668533198</v>
      </c>
      <c r="O46" s="73">
        <v>252.02762746264901</v>
      </c>
      <c r="P46" s="73">
        <v>222.88918305322699</v>
      </c>
      <c r="Q46" s="73">
        <v>240.70466763782301</v>
      </c>
      <c r="R46" s="73">
        <v>214.31290034121901</v>
      </c>
      <c r="S46" s="73">
        <v>238.95049426705901</v>
      </c>
      <c r="T46" s="73">
        <v>245.67968656657601</v>
      </c>
      <c r="U46" s="73">
        <v>225.65586023395699</v>
      </c>
      <c r="V46" s="73">
        <v>212.721644262377</v>
      </c>
      <c r="W46" s="73">
        <v>211.27955541470499</v>
      </c>
      <c r="X46" s="73">
        <v>271.73145255032699</v>
      </c>
      <c r="Y46" s="73">
        <v>328.60625269898998</v>
      </c>
      <c r="Z46" s="73">
        <v>381.06603602462798</v>
      </c>
      <c r="AA46" s="73">
        <v>436.95666578800802</v>
      </c>
      <c r="AB46" s="73">
        <v>449.26296271160697</v>
      </c>
      <c r="AC46" s="73">
        <v>346.305903554493</v>
      </c>
      <c r="AD46" s="73">
        <v>300.536562401477</v>
      </c>
      <c r="AE46" s="73">
        <v>297.84821881937802</v>
      </c>
      <c r="AF46" s="73">
        <v>319.008299487903</v>
      </c>
      <c r="AG46" s="73">
        <v>272.264787954393</v>
      </c>
      <c r="AH46" s="73">
        <v>282.10690880881998</v>
      </c>
      <c r="AI46" s="73">
        <v>264.69180075057898</v>
      </c>
      <c r="AJ46" s="73">
        <v>283.16257950001801</v>
      </c>
      <c r="AK46" s="73">
        <v>555.20469565569704</v>
      </c>
      <c r="AL46" s="1">
        <v>499.14842590131002</v>
      </c>
      <c r="AM46" s="1">
        <v>511.55243027251601</v>
      </c>
      <c r="AN46" s="1">
        <v>583.66937235339606</v>
      </c>
      <c r="AO46" s="1">
        <v>589.951774567332</v>
      </c>
      <c r="AP46" s="1">
        <v>615.69913197380595</v>
      </c>
      <c r="AQ46" s="1">
        <v>711.97627443083297</v>
      </c>
      <c r="AR46" s="1">
        <v>733.03850707000004</v>
      </c>
      <c r="AS46" s="1">
        <v>696.98820361166702</v>
      </c>
      <c r="AT46" s="1">
        <v>581.20031386416701</v>
      </c>
      <c r="AU46" s="1">
        <v>528.28480930499995</v>
      </c>
      <c r="AV46" s="1">
        <v>527.46814284000004</v>
      </c>
      <c r="AW46" s="1">
        <v>522.89010961083295</v>
      </c>
      <c r="AX46" s="1">
        <v>479.26678258750002</v>
      </c>
      <c r="AY46" s="1">
        <v>447.80525556077299</v>
      </c>
      <c r="AZ46" s="1">
        <v>472.18629075489298</v>
      </c>
      <c r="BA46" s="1">
        <v>495.277021572396</v>
      </c>
      <c r="BB46" s="1">
        <v>471.86611409170001</v>
      </c>
      <c r="BC46" s="1">
        <v>510.52713590196998</v>
      </c>
      <c r="BD46" s="1">
        <v>494.04003744699003</v>
      </c>
      <c r="BE46" s="1">
        <v>494.41495286493699</v>
      </c>
      <c r="BF46" s="1">
        <v>591.44950750132796</v>
      </c>
    </row>
    <row r="47" spans="1:58">
      <c r="A47" s="73" t="s">
        <v>243</v>
      </c>
      <c r="B47" s="73" t="s">
        <v>244</v>
      </c>
      <c r="C47" s="73">
        <v>5.6150000046150002</v>
      </c>
      <c r="D47" s="73">
        <v>5.9516666716183302</v>
      </c>
      <c r="E47" s="73">
        <v>6.625000005625</v>
      </c>
      <c r="F47" s="73">
        <v>6.625000005625</v>
      </c>
      <c r="G47" s="73">
        <v>6.625000005625</v>
      </c>
      <c r="H47" s="73">
        <v>6.625000005625</v>
      </c>
      <c r="I47" s="73">
        <v>6.625000005625</v>
      </c>
      <c r="J47" s="73">
        <v>6.625000005625</v>
      </c>
      <c r="K47" s="73">
        <v>6.625000005625</v>
      </c>
      <c r="L47" s="73">
        <v>6.625000005625</v>
      </c>
      <c r="M47" s="73">
        <v>6.625000005625</v>
      </c>
      <c r="N47" s="73">
        <v>6.6258333384062498</v>
      </c>
      <c r="O47" s="73">
        <v>6.6349999989999997</v>
      </c>
      <c r="P47" s="73">
        <v>6.6467583323333299</v>
      </c>
      <c r="Q47" s="73">
        <v>7.9299973062735001</v>
      </c>
      <c r="R47" s="73">
        <v>8.5699999990000002</v>
      </c>
      <c r="S47" s="73">
        <v>8.5699999990000002</v>
      </c>
      <c r="T47" s="73">
        <v>8.5699999990000002</v>
      </c>
      <c r="U47" s="73">
        <v>8.5699999990000002</v>
      </c>
      <c r="V47" s="73">
        <v>8.5699999990000002</v>
      </c>
      <c r="W47" s="73">
        <v>8.5699999990833309</v>
      </c>
      <c r="X47" s="73">
        <v>21.7633333325</v>
      </c>
      <c r="Y47" s="73">
        <v>37.406666665750002</v>
      </c>
      <c r="Z47" s="73">
        <v>41.094166665666698</v>
      </c>
      <c r="AA47" s="73">
        <v>44.532683333000001</v>
      </c>
      <c r="AB47" s="73">
        <v>50.45335</v>
      </c>
      <c r="AC47" s="73">
        <v>55.985891666666703</v>
      </c>
      <c r="AD47" s="73">
        <v>62.776200000000003</v>
      </c>
      <c r="AE47" s="73">
        <v>75.804733333333303</v>
      </c>
      <c r="AF47" s="73">
        <v>81.504208333333295</v>
      </c>
      <c r="AG47" s="73">
        <v>91.579291666666705</v>
      </c>
      <c r="AH47" s="73">
        <v>122.432416666667</v>
      </c>
      <c r="AI47" s="73">
        <v>134.506333333333</v>
      </c>
      <c r="AJ47" s="73">
        <v>142.17166666666699</v>
      </c>
      <c r="AK47" s="73">
        <v>157.066666666667</v>
      </c>
      <c r="AL47" s="1">
        <v>179.729166666667</v>
      </c>
      <c r="AM47" s="1">
        <v>207.68916666666701</v>
      </c>
      <c r="AN47" s="1">
        <v>232.5975</v>
      </c>
      <c r="AO47" s="1">
        <v>257.22916666666703</v>
      </c>
      <c r="AP47" s="1">
        <v>285.68469483333303</v>
      </c>
      <c r="AQ47" s="1">
        <v>308.18666666666701</v>
      </c>
      <c r="AR47" s="1">
        <v>328.870833333333</v>
      </c>
      <c r="AS47" s="1">
        <v>359.81752688172003</v>
      </c>
      <c r="AT47" s="1">
        <v>398.662222222222</v>
      </c>
      <c r="AU47" s="1">
        <v>437.935</v>
      </c>
      <c r="AV47" s="1">
        <v>477.786741487455</v>
      </c>
      <c r="AW47" s="1">
        <v>511.30181794034797</v>
      </c>
      <c r="AX47" s="1">
        <v>516.61739023297503</v>
      </c>
      <c r="AY47" s="1">
        <v>526.23551344086002</v>
      </c>
      <c r="AZ47" s="1">
        <v>573.287956733231</v>
      </c>
      <c r="BA47" s="1">
        <v>525.829200716846</v>
      </c>
      <c r="BB47" s="1">
        <v>505.664239919355</v>
      </c>
      <c r="BC47" s="1">
        <v>502.90146198156702</v>
      </c>
      <c r="BD47" s="1">
        <v>499.76683256528401</v>
      </c>
      <c r="BE47" s="1">
        <v>538.31720027905806</v>
      </c>
      <c r="BF47" s="1">
        <v>534.56576996927799</v>
      </c>
    </row>
    <row r="48" spans="1:58">
      <c r="A48" s="73" t="s">
        <v>245</v>
      </c>
      <c r="B48" s="73" t="s">
        <v>246</v>
      </c>
      <c r="C48" s="73">
        <v>245.19510139835899</v>
      </c>
      <c r="D48" s="73">
        <v>245.26010162116</v>
      </c>
      <c r="E48" s="73">
        <v>245.013850686544</v>
      </c>
      <c r="F48" s="73">
        <v>245.01635069607499</v>
      </c>
      <c r="G48" s="73">
        <v>245.027184079042</v>
      </c>
      <c r="H48" s="73">
        <v>245.06093420770699</v>
      </c>
      <c r="I48" s="73">
        <v>245.67843655764301</v>
      </c>
      <c r="J48" s="73">
        <v>246.00093779128099</v>
      </c>
      <c r="K48" s="73">
        <v>247.56469375695099</v>
      </c>
      <c r="L48" s="73">
        <v>259.960574351236</v>
      </c>
      <c r="M48" s="73">
        <v>276.403137026845</v>
      </c>
      <c r="N48" s="73">
        <v>275.35645668533198</v>
      </c>
      <c r="O48" s="73">
        <v>252.02762746264901</v>
      </c>
      <c r="P48" s="73">
        <v>222.88918305322699</v>
      </c>
      <c r="Q48" s="73">
        <v>240.70466763782301</v>
      </c>
      <c r="R48" s="73">
        <v>214.31290034121901</v>
      </c>
      <c r="S48" s="73">
        <v>238.95049426705901</v>
      </c>
      <c r="T48" s="73">
        <v>245.67968656657601</v>
      </c>
      <c r="U48" s="73">
        <v>225.65586023395699</v>
      </c>
      <c r="V48" s="73">
        <v>212.721644262377</v>
      </c>
      <c r="W48" s="73">
        <v>211.27955541470499</v>
      </c>
      <c r="X48" s="73">
        <v>271.73145255032699</v>
      </c>
      <c r="Y48" s="73">
        <v>328.60625269898998</v>
      </c>
      <c r="Z48" s="73">
        <v>381.06603602462798</v>
      </c>
      <c r="AA48" s="73">
        <v>436.95666578800802</v>
      </c>
      <c r="AB48" s="73">
        <v>449.26296271160697</v>
      </c>
      <c r="AC48" s="73">
        <v>346.305903554493</v>
      </c>
      <c r="AD48" s="73">
        <v>300.536562401477</v>
      </c>
      <c r="AE48" s="73">
        <v>297.84821881937802</v>
      </c>
      <c r="AF48" s="73">
        <v>319.008299487903</v>
      </c>
      <c r="AG48" s="73">
        <v>272.264787954393</v>
      </c>
      <c r="AH48" s="73">
        <v>282.10690880881998</v>
      </c>
      <c r="AI48" s="73">
        <v>264.69180075057898</v>
      </c>
      <c r="AJ48" s="73">
        <v>283.16257950001801</v>
      </c>
      <c r="AK48" s="73">
        <v>555.20469565569704</v>
      </c>
      <c r="AL48" s="1">
        <v>499.14842590131002</v>
      </c>
      <c r="AM48" s="1">
        <v>511.55243027251601</v>
      </c>
      <c r="AN48" s="1">
        <v>583.66937235339606</v>
      </c>
      <c r="AO48" s="1">
        <v>589.951774567332</v>
      </c>
      <c r="AP48" s="1">
        <v>615.69913197380595</v>
      </c>
      <c r="AQ48" s="1">
        <v>711.97627443083297</v>
      </c>
      <c r="AR48" s="1">
        <v>733.03850707000004</v>
      </c>
      <c r="AS48" s="1">
        <v>696.98820361166702</v>
      </c>
      <c r="AT48" s="1">
        <v>581.20031386416701</v>
      </c>
      <c r="AU48" s="1">
        <v>528.28480930499995</v>
      </c>
      <c r="AV48" s="1">
        <v>527.46814284000004</v>
      </c>
      <c r="AW48" s="1">
        <v>522.89010961083295</v>
      </c>
      <c r="AX48" s="1">
        <v>479.26678258750002</v>
      </c>
      <c r="AY48" s="1">
        <v>447.80525556077299</v>
      </c>
      <c r="AZ48" s="1">
        <v>472.18629075489298</v>
      </c>
      <c r="BA48" s="1">
        <v>495.277021572396</v>
      </c>
      <c r="BB48" s="1">
        <v>471.86611409170001</v>
      </c>
      <c r="BC48" s="1">
        <v>510.52713590196998</v>
      </c>
      <c r="BD48" s="1">
        <v>494.04003744699003</v>
      </c>
      <c r="BE48" s="1">
        <v>494.41495286493699</v>
      </c>
      <c r="BF48" s="1">
        <v>591.44950750132796</v>
      </c>
    </row>
    <row r="49" spans="1:58">
      <c r="A49" s="73" t="s">
        <v>247</v>
      </c>
      <c r="B49" s="73" t="s">
        <v>248</v>
      </c>
      <c r="AI49" s="73">
        <v>0.26329825000000001</v>
      </c>
      <c r="AJ49" s="73">
        <v>3.5791489166666701</v>
      </c>
      <c r="AK49" s="73">
        <v>5.99801141666667</v>
      </c>
      <c r="AL49" s="1">
        <v>5.23075608333333</v>
      </c>
      <c r="AM49" s="1">
        <v>5.4341611666666703</v>
      </c>
      <c r="AN49" s="1">
        <v>6.1605825833333299</v>
      </c>
      <c r="AO49" s="1">
        <v>6.3632856666666697</v>
      </c>
      <c r="AP49" s="1">
        <v>7.1117428333333299</v>
      </c>
      <c r="AQ49" s="1">
        <v>8.2776664166666691</v>
      </c>
      <c r="AR49" s="1">
        <v>8.3415409999999994</v>
      </c>
      <c r="AS49" s="1">
        <v>7.8716825000000004</v>
      </c>
      <c r="AT49" s="1">
        <v>6.7049688333333304</v>
      </c>
      <c r="AU49" s="1">
        <v>6.0343406666666697</v>
      </c>
      <c r="AV49" s="1">
        <v>5.9492369166666697</v>
      </c>
      <c r="AW49" s="1">
        <v>5.8377932499999998</v>
      </c>
      <c r="AX49" s="1">
        <v>5.3645356666666704</v>
      </c>
      <c r="AY49" s="1">
        <v>4.9350397499999996</v>
      </c>
      <c r="AZ49" s="1">
        <v>5.2839464166666703</v>
      </c>
      <c r="BA49" s="1">
        <v>5.4980105833333299</v>
      </c>
      <c r="BB49" s="1">
        <v>5.3438697499999996</v>
      </c>
      <c r="BC49" s="1">
        <v>5.8502918333333298</v>
      </c>
      <c r="BD49" s="1">
        <v>5.70488016666667</v>
      </c>
      <c r="BE49" s="1">
        <v>5.7481654166666702</v>
      </c>
      <c r="BF49" s="1">
        <v>6.8583037500000001</v>
      </c>
    </row>
    <row r="50" spans="1:58">
      <c r="A50" s="73" t="s">
        <v>249</v>
      </c>
      <c r="B50" s="73" t="s">
        <v>250</v>
      </c>
      <c r="AL50" s="1"/>
      <c r="AM50" s="1"/>
      <c r="AN50" s="1"/>
      <c r="AO50" s="1"/>
      <c r="AP50" s="1"/>
      <c r="AQ50" s="1"/>
      <c r="AR50" s="1"/>
      <c r="AS50" s="1"/>
      <c r="AT50" s="1"/>
      <c r="AU50" s="1"/>
      <c r="AV50" s="1"/>
      <c r="AW50" s="1"/>
      <c r="AX50" s="1"/>
      <c r="AY50" s="1"/>
      <c r="AZ50" s="1"/>
      <c r="BA50" s="1"/>
      <c r="BB50" s="1"/>
      <c r="BC50" s="1"/>
      <c r="BD50" s="1"/>
      <c r="BE50" s="1"/>
      <c r="BF50" s="1"/>
    </row>
    <row r="51" spans="1:58">
      <c r="A51" s="73" t="s">
        <v>251</v>
      </c>
      <c r="B51" s="73" t="s">
        <v>252</v>
      </c>
      <c r="AL51" s="1"/>
      <c r="AM51" s="1"/>
      <c r="AN51" s="1"/>
      <c r="AO51" s="1"/>
      <c r="AP51" s="1"/>
      <c r="AQ51" s="1"/>
      <c r="AR51" s="1"/>
      <c r="AS51" s="1"/>
      <c r="AT51" s="1"/>
      <c r="AU51" s="1"/>
      <c r="AV51" s="1"/>
      <c r="AW51" s="1"/>
      <c r="AX51" s="1"/>
      <c r="AY51" s="1"/>
      <c r="AZ51" s="1"/>
      <c r="BA51" s="1"/>
      <c r="BB51" s="1"/>
      <c r="BC51" s="1"/>
      <c r="BD51" s="1"/>
      <c r="BE51" s="1"/>
      <c r="BF51" s="1"/>
    </row>
    <row r="52" spans="1:58">
      <c r="A52" s="73" t="s">
        <v>253</v>
      </c>
      <c r="B52" s="73" t="s">
        <v>254</v>
      </c>
      <c r="C52" s="73">
        <v>0.357142999357143</v>
      </c>
      <c r="D52" s="73">
        <v>0.357142999357143</v>
      </c>
      <c r="E52" s="73">
        <v>0.357142999357143</v>
      </c>
      <c r="F52" s="73">
        <v>0.357142999357143</v>
      </c>
      <c r="G52" s="73">
        <v>0.357142999357143</v>
      </c>
      <c r="H52" s="73">
        <v>0.357142999357143</v>
      </c>
      <c r="I52" s="73">
        <v>0.357142999357143</v>
      </c>
      <c r="J52" s="73">
        <v>0.36210333266567502</v>
      </c>
      <c r="K52" s="73">
        <v>0.41666699941666702</v>
      </c>
      <c r="L52" s="73">
        <v>0.41666699941666702</v>
      </c>
      <c r="M52" s="73">
        <v>0.41666699941666702</v>
      </c>
      <c r="N52" s="73">
        <v>0.41073059842855703</v>
      </c>
      <c r="O52" s="73">
        <v>0.38357236917017301</v>
      </c>
      <c r="P52" s="73">
        <v>0.349950502818348</v>
      </c>
      <c r="Q52" s="73">
        <v>0.36469271072513199</v>
      </c>
      <c r="R52" s="73">
        <v>0.36890724310711598</v>
      </c>
      <c r="S52" s="73">
        <v>0.41049569197003999</v>
      </c>
      <c r="T52" s="73">
        <v>0.40812157726554699</v>
      </c>
      <c r="U52" s="73">
        <v>0.37351258326468401</v>
      </c>
      <c r="V52" s="73">
        <v>0.35444386394817601</v>
      </c>
      <c r="W52" s="73">
        <v>0.353051686694203</v>
      </c>
      <c r="X52" s="73">
        <v>0.42143075903061999</v>
      </c>
      <c r="Y52" s="73">
        <v>0.47538589573342899</v>
      </c>
      <c r="Z52" s="73">
        <v>0.52664077116050401</v>
      </c>
      <c r="AA52" s="73">
        <v>0.58838586009280902</v>
      </c>
      <c r="AB52" s="73">
        <v>0.61255231616374495</v>
      </c>
      <c r="AC52" s="73">
        <v>0.51814308333333303</v>
      </c>
      <c r="AD52" s="73">
        <v>0.48109658333333299</v>
      </c>
      <c r="AE52" s="73">
        <v>0.46662883333333299</v>
      </c>
      <c r="AF52" s="73">
        <v>0.49462491666666702</v>
      </c>
      <c r="AG52" s="73">
        <v>0.45807991666666698</v>
      </c>
      <c r="AH52" s="73">
        <v>0.46442850000000002</v>
      </c>
      <c r="AI52" s="73">
        <v>0.44954858333333297</v>
      </c>
      <c r="AJ52" s="73">
        <v>0.49740516666666701</v>
      </c>
      <c r="AK52" s="73">
        <v>0.49219099999999999</v>
      </c>
      <c r="AL52" s="1">
        <v>0.45242016666666701</v>
      </c>
      <c r="AM52" s="1">
        <v>0.46631125000000001</v>
      </c>
      <c r="AN52" s="1">
        <v>0.51389733333333298</v>
      </c>
      <c r="AO52" s="1">
        <v>0.51782558333333295</v>
      </c>
      <c r="AP52" s="1">
        <v>0.54294774999999995</v>
      </c>
      <c r="AQ52" s="1">
        <v>0.62240911666666698</v>
      </c>
      <c r="AR52" s="1">
        <v>0.64310702615833304</v>
      </c>
      <c r="AS52" s="1">
        <v>0.61065998966666701</v>
      </c>
      <c r="AT52" s="1">
        <v>0.51744326166666699</v>
      </c>
      <c r="AU52" s="1">
        <v>0.46860055225000002</v>
      </c>
      <c r="AV52" s="1">
        <v>0.46407050716166698</v>
      </c>
      <c r="AW52" s="1">
        <v>0.45891594691666698</v>
      </c>
      <c r="AX52" s="1">
        <v>0.42612499999999998</v>
      </c>
      <c r="AY52" s="1"/>
      <c r="AZ52" s="1"/>
      <c r="BA52" s="1"/>
      <c r="BB52" s="1"/>
      <c r="BC52" s="1"/>
      <c r="BD52" s="1"/>
      <c r="BE52" s="1"/>
      <c r="BF52" s="1"/>
    </row>
    <row r="53" spans="1:58">
      <c r="A53" s="73" t="s">
        <v>255</v>
      </c>
      <c r="B53" s="73" t="s">
        <v>256</v>
      </c>
      <c r="AJ53" s="73">
        <v>29.152833333333302</v>
      </c>
      <c r="AK53" s="73">
        <v>28.785083333333301</v>
      </c>
      <c r="AL53" s="1">
        <v>26.540666666666699</v>
      </c>
      <c r="AM53" s="1">
        <v>27.144916666666699</v>
      </c>
      <c r="AN53" s="1">
        <v>31.698416666666699</v>
      </c>
      <c r="AO53" s="1">
        <v>32.281166666666699</v>
      </c>
      <c r="AP53" s="1">
        <v>34.569249999999997</v>
      </c>
      <c r="AQ53" s="1">
        <v>38.598416666666701</v>
      </c>
      <c r="AR53" s="1">
        <v>38.035328333333297</v>
      </c>
      <c r="AS53" s="1">
        <v>32.738518333333303</v>
      </c>
      <c r="AT53" s="1">
        <v>28.209</v>
      </c>
      <c r="AU53" s="1">
        <v>25.699750000000002</v>
      </c>
      <c r="AV53" s="1">
        <v>23.957416666666699</v>
      </c>
      <c r="AW53" s="1">
        <v>22.595583333333298</v>
      </c>
      <c r="AX53" s="1">
        <v>20.293666666666699</v>
      </c>
      <c r="AY53" s="1">
        <v>17.071666666666701</v>
      </c>
      <c r="AZ53" s="1">
        <v>19.062999999999999</v>
      </c>
      <c r="BA53" s="1">
        <v>19.09825</v>
      </c>
      <c r="BB53" s="1">
        <v>17.695916666666701</v>
      </c>
      <c r="BC53" s="1">
        <v>19.577500000000001</v>
      </c>
      <c r="BD53" s="1">
        <v>19.5705833333333</v>
      </c>
      <c r="BE53" s="1">
        <v>20.7575</v>
      </c>
      <c r="BF53" s="1">
        <v>24.598749999999999</v>
      </c>
    </row>
    <row r="54" spans="1:58">
      <c r="A54" s="73" t="s">
        <v>257</v>
      </c>
      <c r="B54" s="73" t="s">
        <v>258</v>
      </c>
      <c r="C54" s="73">
        <v>6.9071400059071397</v>
      </c>
      <c r="D54" s="73">
        <v>6.9071400059071397</v>
      </c>
      <c r="E54" s="73">
        <v>6.9071400059071397</v>
      </c>
      <c r="F54" s="73">
        <v>6.9071400059071397</v>
      </c>
      <c r="G54" s="73">
        <v>6.9071400059071397</v>
      </c>
      <c r="H54" s="73">
        <v>6.9071400059071397</v>
      </c>
      <c r="I54" s="73">
        <v>6.9071400059071397</v>
      </c>
      <c r="J54" s="73">
        <v>6.9565416720476199</v>
      </c>
      <c r="K54" s="73">
        <v>7.5000000064999996</v>
      </c>
      <c r="L54" s="73">
        <v>7.5000000064999996</v>
      </c>
      <c r="M54" s="73">
        <v>7.5000000064999996</v>
      </c>
      <c r="N54" s="73">
        <v>7.4263379687119402</v>
      </c>
      <c r="O54" s="73">
        <v>6.9492916656666699</v>
      </c>
      <c r="P54" s="73">
        <v>6.049499999</v>
      </c>
      <c r="Q54" s="73">
        <v>6.0948999989999999</v>
      </c>
      <c r="R54" s="73">
        <v>5.746149999</v>
      </c>
      <c r="S54" s="73">
        <v>6.0450249989999998</v>
      </c>
      <c r="T54" s="73">
        <v>6.0031916656666704</v>
      </c>
      <c r="U54" s="73">
        <v>5.5146249989999996</v>
      </c>
      <c r="V54" s="73">
        <v>5.2609583323333302</v>
      </c>
      <c r="W54" s="73">
        <v>5.6359416656666701</v>
      </c>
      <c r="X54" s="73">
        <v>7.1233666656666701</v>
      </c>
      <c r="Y54" s="73">
        <v>8.3324416661666696</v>
      </c>
      <c r="Z54" s="73">
        <v>9.1449916657500001</v>
      </c>
      <c r="AA54" s="73">
        <v>10.356591666250001</v>
      </c>
      <c r="AB54" s="73">
        <v>10.5963916664167</v>
      </c>
      <c r="AC54" s="73">
        <v>8.0909916665833403</v>
      </c>
      <c r="AD54" s="73">
        <v>6.8403166666666699</v>
      </c>
      <c r="AE54" s="73">
        <v>6.7315250000000004</v>
      </c>
      <c r="AF54" s="73">
        <v>7.3101750000000001</v>
      </c>
      <c r="AG54" s="73">
        <v>6.1885583333333303</v>
      </c>
      <c r="AH54" s="73">
        <v>6.3964583333333298</v>
      </c>
      <c r="AI54" s="73">
        <v>6.0361333333333302</v>
      </c>
      <c r="AJ54" s="73">
        <v>6.4839391666666701</v>
      </c>
      <c r="AK54" s="73">
        <v>6.3605516666666704</v>
      </c>
      <c r="AL54" s="1">
        <v>5.6023666666666703</v>
      </c>
      <c r="AM54" s="1">
        <v>5.79867166666667</v>
      </c>
      <c r="AN54" s="1">
        <v>6.6044591666666701</v>
      </c>
      <c r="AO54" s="1">
        <v>6.7008266666666696</v>
      </c>
      <c r="AP54" s="1">
        <v>6.9762399999999998</v>
      </c>
      <c r="AQ54" s="1">
        <v>8.0831441666666706</v>
      </c>
      <c r="AR54" s="1">
        <v>8.3228174999999993</v>
      </c>
      <c r="AS54" s="1">
        <v>7.8947141666666703</v>
      </c>
      <c r="AT54" s="1">
        <v>6.5876733333333304</v>
      </c>
      <c r="AU54" s="1">
        <v>5.9910566666666698</v>
      </c>
      <c r="AV54" s="1">
        <v>5.9969099999999997</v>
      </c>
      <c r="AW54" s="1">
        <v>5.9467783333333299</v>
      </c>
      <c r="AX54" s="1">
        <v>5.4437008333333301</v>
      </c>
      <c r="AY54" s="1">
        <v>5.0981308333333297</v>
      </c>
      <c r="AZ54" s="1">
        <v>5.36086666666667</v>
      </c>
      <c r="BA54" s="1">
        <v>5.6240750000000004</v>
      </c>
      <c r="BB54" s="1">
        <v>5.3687115350877201</v>
      </c>
      <c r="BC54" s="1">
        <v>5.7924755370391603</v>
      </c>
      <c r="BD54" s="1">
        <v>5.6163116861762203</v>
      </c>
      <c r="BE54" s="1">
        <v>5.6124666666666698</v>
      </c>
      <c r="BF54" s="1">
        <v>6.7279068312963002</v>
      </c>
    </row>
    <row r="55" spans="1:58">
      <c r="A55" s="73" t="s">
        <v>259</v>
      </c>
      <c r="B55" s="73" t="s">
        <v>260</v>
      </c>
      <c r="C55" s="73">
        <v>214.39200021339201</v>
      </c>
      <c r="D55" s="73">
        <v>214.39200021339201</v>
      </c>
      <c r="E55" s="73">
        <v>214.39200021339201</v>
      </c>
      <c r="F55" s="73">
        <v>214.39200021339201</v>
      </c>
      <c r="G55" s="73">
        <v>214.39200021339201</v>
      </c>
      <c r="H55" s="73">
        <v>214.39200021339201</v>
      </c>
      <c r="I55" s="73">
        <v>214.39200021339201</v>
      </c>
      <c r="J55" s="73">
        <v>214.39200021339201</v>
      </c>
      <c r="K55" s="73">
        <v>214.39200021339201</v>
      </c>
      <c r="L55" s="73">
        <v>214.39200021339201</v>
      </c>
      <c r="M55" s="73">
        <v>214.39200021339201</v>
      </c>
      <c r="N55" s="73">
        <v>213.77875019552599</v>
      </c>
      <c r="O55" s="73">
        <v>197.46599999899999</v>
      </c>
      <c r="P55" s="73">
        <v>179.94233333233299</v>
      </c>
      <c r="Q55" s="73">
        <v>177.72099999900001</v>
      </c>
      <c r="R55" s="73">
        <v>177.72099999900001</v>
      </c>
      <c r="S55" s="73">
        <v>177.72099999900001</v>
      </c>
      <c r="T55" s="73">
        <v>177.72099999900001</v>
      </c>
      <c r="U55" s="73">
        <v>177.72099999900001</v>
      </c>
      <c r="V55" s="73">
        <v>177.72099999900001</v>
      </c>
      <c r="W55" s="73">
        <v>177.72099999900001</v>
      </c>
      <c r="X55" s="73">
        <v>177.72099999900001</v>
      </c>
      <c r="Y55" s="73">
        <v>177.72099999900001</v>
      </c>
      <c r="Z55" s="73">
        <v>177.72099999900001</v>
      </c>
      <c r="AA55" s="73">
        <v>177.72099999900001</v>
      </c>
      <c r="AB55" s="73">
        <v>177.72099999900001</v>
      </c>
      <c r="AC55" s="73">
        <v>177.72099999950001</v>
      </c>
      <c r="AD55" s="73">
        <v>177.721</v>
      </c>
      <c r="AE55" s="73">
        <v>177.721</v>
      </c>
      <c r="AF55" s="73">
        <v>177.721</v>
      </c>
      <c r="AG55" s="73">
        <v>177.721</v>
      </c>
      <c r="AH55" s="73">
        <v>177.721</v>
      </c>
      <c r="AI55" s="73">
        <v>177.721</v>
      </c>
      <c r="AJ55" s="73">
        <v>177.721</v>
      </c>
      <c r="AK55" s="73">
        <v>177.721</v>
      </c>
      <c r="AL55" s="1">
        <v>177.721</v>
      </c>
      <c r="AM55" s="1">
        <v>177.721</v>
      </c>
      <c r="AN55" s="1">
        <v>177.721</v>
      </c>
      <c r="AO55" s="1">
        <v>177.721</v>
      </c>
      <c r="AP55" s="1">
        <v>177.721</v>
      </c>
      <c r="AQ55" s="1">
        <v>177.721</v>
      </c>
      <c r="AR55" s="1">
        <v>177.721</v>
      </c>
      <c r="AS55" s="1">
        <v>177.721</v>
      </c>
      <c r="AT55" s="1">
        <v>177.721</v>
      </c>
      <c r="AU55" s="1">
        <v>177.721</v>
      </c>
      <c r="AV55" s="1">
        <v>177.721</v>
      </c>
      <c r="AW55" s="1">
        <v>177.721</v>
      </c>
      <c r="AX55" s="1">
        <v>177.721</v>
      </c>
      <c r="AY55" s="1">
        <v>177.721</v>
      </c>
      <c r="AZ55" s="1">
        <v>177.721</v>
      </c>
      <c r="BA55" s="1">
        <v>177.721</v>
      </c>
      <c r="BB55" s="1">
        <v>177.721</v>
      </c>
      <c r="BC55" s="1">
        <v>177.721</v>
      </c>
      <c r="BD55" s="1">
        <v>177.721</v>
      </c>
      <c r="BE55" s="1">
        <v>177.72083333333299</v>
      </c>
      <c r="BF55" s="1">
        <v>177.72</v>
      </c>
    </row>
    <row r="56" spans="1:58">
      <c r="A56" s="73" t="s">
        <v>261</v>
      </c>
      <c r="B56" s="73" t="s">
        <v>262</v>
      </c>
      <c r="C56" s="73">
        <v>1.7142900007142901</v>
      </c>
      <c r="D56" s="73">
        <v>1.7142900007142901</v>
      </c>
      <c r="E56" s="73">
        <v>1.7142900007142901</v>
      </c>
      <c r="F56" s="73">
        <v>1.7142900007142901</v>
      </c>
      <c r="G56" s="73">
        <v>1.7142900007142901</v>
      </c>
      <c r="H56" s="73">
        <v>1.7142900007142901</v>
      </c>
      <c r="I56" s="73">
        <v>1.7142900007142901</v>
      </c>
      <c r="J56" s="73">
        <v>1.7619083340952399</v>
      </c>
      <c r="K56" s="73">
        <v>2.0000000010000001</v>
      </c>
      <c r="L56" s="73">
        <v>2.0000000010000001</v>
      </c>
      <c r="M56" s="73">
        <v>2.0000000010000001</v>
      </c>
      <c r="N56" s="73">
        <v>1.97487273321145</v>
      </c>
      <c r="O56" s="73">
        <v>1.9212781494760101</v>
      </c>
      <c r="P56" s="73">
        <v>1.9592192359816101</v>
      </c>
      <c r="Q56" s="73">
        <v>2.0532324085176299</v>
      </c>
      <c r="R56" s="73">
        <v>2.16979583233333</v>
      </c>
      <c r="S56" s="73">
        <v>2.6146708328333301</v>
      </c>
      <c r="T56" s="73">
        <v>2.7</v>
      </c>
      <c r="U56" s="73">
        <v>2.7</v>
      </c>
      <c r="V56" s="73">
        <v>2.7</v>
      </c>
      <c r="W56" s="73">
        <v>2.7</v>
      </c>
      <c r="X56" s="73">
        <v>2.7</v>
      </c>
      <c r="Y56" s="73">
        <v>2.7</v>
      </c>
      <c r="Z56" s="73">
        <v>2.7</v>
      </c>
      <c r="AA56" s="73">
        <v>2.7</v>
      </c>
      <c r="AB56" s="73">
        <v>2.7</v>
      </c>
      <c r="AC56" s="73">
        <v>2.7</v>
      </c>
      <c r="AD56" s="73">
        <v>2.7</v>
      </c>
      <c r="AE56" s="73">
        <v>2.7</v>
      </c>
      <c r="AF56" s="73">
        <v>2.7</v>
      </c>
      <c r="AG56" s="73">
        <v>2.7</v>
      </c>
      <c r="AH56" s="73">
        <v>2.7</v>
      </c>
      <c r="AI56" s="73">
        <v>2.7</v>
      </c>
      <c r="AJ56" s="73">
        <v>2.7</v>
      </c>
      <c r="AK56" s="73">
        <v>2.7</v>
      </c>
      <c r="AL56" s="1">
        <v>2.7</v>
      </c>
      <c r="AM56" s="1">
        <v>2.7</v>
      </c>
      <c r="AN56" s="1">
        <v>2.7</v>
      </c>
      <c r="AO56" s="1">
        <v>2.7</v>
      </c>
      <c r="AP56" s="1">
        <v>2.7</v>
      </c>
      <c r="AQ56" s="1">
        <v>2.7</v>
      </c>
      <c r="AR56" s="1">
        <v>2.7</v>
      </c>
      <c r="AS56" s="1">
        <v>2.7</v>
      </c>
      <c r="AT56" s="1">
        <v>2.7</v>
      </c>
      <c r="AU56" s="1">
        <v>2.7</v>
      </c>
      <c r="AV56" s="1">
        <v>2.7</v>
      </c>
      <c r="AW56" s="1">
        <v>2.7</v>
      </c>
      <c r="AX56" s="1">
        <v>2.7</v>
      </c>
      <c r="AY56" s="1">
        <v>2.7</v>
      </c>
      <c r="AZ56" s="1">
        <v>2.7</v>
      </c>
      <c r="BA56" s="1">
        <v>2.7</v>
      </c>
      <c r="BB56" s="1">
        <v>2.7</v>
      </c>
      <c r="BC56" s="1">
        <v>2.7</v>
      </c>
      <c r="BD56" s="1">
        <v>2.7</v>
      </c>
      <c r="BE56" s="1">
        <v>2.7</v>
      </c>
      <c r="BF56" s="1">
        <v>2.7</v>
      </c>
    </row>
    <row r="57" spans="1:58">
      <c r="A57" s="73" t="s">
        <v>43</v>
      </c>
      <c r="B57" s="73" t="s">
        <v>263</v>
      </c>
      <c r="C57" s="73">
        <v>1</v>
      </c>
      <c r="D57" s="73">
        <v>1</v>
      </c>
      <c r="E57" s="73">
        <v>1</v>
      </c>
      <c r="F57" s="73">
        <v>1</v>
      </c>
      <c r="G57" s="73">
        <v>1</v>
      </c>
      <c r="H57" s="73">
        <v>1</v>
      </c>
      <c r="I57" s="73">
        <v>1</v>
      </c>
      <c r="J57" s="73">
        <v>1</v>
      </c>
      <c r="K57" s="73">
        <v>1</v>
      </c>
      <c r="L57" s="73">
        <v>1</v>
      </c>
      <c r="M57" s="73">
        <v>1</v>
      </c>
      <c r="N57" s="73">
        <v>0.99999999900000003</v>
      </c>
      <c r="O57" s="73">
        <v>1</v>
      </c>
      <c r="P57" s="73">
        <v>1</v>
      </c>
      <c r="Q57" s="73">
        <v>0.99999999949999996</v>
      </c>
      <c r="R57" s="73">
        <v>0.99999999900000003</v>
      </c>
      <c r="S57" s="73">
        <v>0.99999999900000003</v>
      </c>
      <c r="T57" s="73">
        <v>0.99999999900000003</v>
      </c>
      <c r="U57" s="73">
        <v>0.99999999900000003</v>
      </c>
      <c r="V57" s="73">
        <v>0.99999999900000003</v>
      </c>
      <c r="W57" s="73">
        <v>0.99999999900000003</v>
      </c>
      <c r="X57" s="73">
        <v>0.99999999900000003</v>
      </c>
      <c r="Y57" s="73">
        <v>0.99999999900000003</v>
      </c>
      <c r="Z57" s="73">
        <v>0.99999999900000003</v>
      </c>
      <c r="AA57" s="73">
        <v>0.99999999958333297</v>
      </c>
      <c r="AB57" s="73">
        <v>3.1126083333333301</v>
      </c>
      <c r="AC57" s="73">
        <v>2.9043333332499999</v>
      </c>
      <c r="AD57" s="73">
        <v>3.8447583333333299</v>
      </c>
      <c r="AE57" s="73">
        <v>6.1125166666666697</v>
      </c>
      <c r="AF57" s="73">
        <v>6.34</v>
      </c>
      <c r="AG57" s="73">
        <v>8.5252999999999997</v>
      </c>
      <c r="AH57" s="73">
        <v>12.692425</v>
      </c>
      <c r="AI57" s="73">
        <v>12.774183333333299</v>
      </c>
      <c r="AJ57" s="73">
        <v>12.6757833333333</v>
      </c>
      <c r="AK57" s="73">
        <v>13.1601416666667</v>
      </c>
      <c r="AL57" s="1">
        <v>13.59735</v>
      </c>
      <c r="AM57" s="1">
        <v>13.7745833333333</v>
      </c>
      <c r="AN57" s="1">
        <v>14.265475</v>
      </c>
      <c r="AO57" s="1">
        <v>15.266591666666701</v>
      </c>
      <c r="AP57" s="1">
        <v>16.033083333333298</v>
      </c>
      <c r="AQ57" s="1">
        <v>16.415016666666698</v>
      </c>
      <c r="AR57" s="1">
        <v>16.951616666666698</v>
      </c>
      <c r="AS57" s="1">
        <v>18.609825000000001</v>
      </c>
      <c r="AT57" s="1">
        <v>30.830708333333298</v>
      </c>
      <c r="AU57" s="1">
        <v>42.098830166595597</v>
      </c>
      <c r="AV57" s="1">
        <v>30.510637891145301</v>
      </c>
      <c r="AW57" s="1">
        <v>33.253692462625899</v>
      </c>
      <c r="AX57" s="1">
        <v>33.311861935421703</v>
      </c>
      <c r="AY57" s="1">
        <v>34.866101629908201</v>
      </c>
      <c r="AZ57" s="1">
        <v>36.1140522203929</v>
      </c>
      <c r="BA57" s="1">
        <v>37.306578987810397</v>
      </c>
      <c r="BB57" s="1">
        <v>38.231558748196299</v>
      </c>
      <c r="BC57" s="1">
        <v>39.3356563644234</v>
      </c>
      <c r="BD57" s="1">
        <v>41.808143915276503</v>
      </c>
      <c r="BE57" s="1">
        <v>43.555962698045299</v>
      </c>
      <c r="BF57" s="1">
        <v>45.051697688397802</v>
      </c>
    </row>
    <row r="58" spans="1:58">
      <c r="A58" s="73" t="s">
        <v>264</v>
      </c>
      <c r="B58" s="73" t="s">
        <v>265</v>
      </c>
      <c r="C58" s="73">
        <v>15.000000014999999</v>
      </c>
      <c r="D58" s="73">
        <v>16.5000000165</v>
      </c>
      <c r="E58" s="73">
        <v>18.000000018000001</v>
      </c>
      <c r="F58" s="73">
        <v>18.000000018000001</v>
      </c>
      <c r="G58" s="73">
        <v>18.000000018000001</v>
      </c>
      <c r="H58" s="73">
        <v>18.000000018000001</v>
      </c>
      <c r="I58" s="73">
        <v>18.000000018000001</v>
      </c>
      <c r="J58" s="73">
        <v>18.000000018000001</v>
      </c>
      <c r="K58" s="73">
        <v>18.000000018000001</v>
      </c>
      <c r="L58" s="73">
        <v>18.000000018000001</v>
      </c>
      <c r="M58" s="73">
        <v>20.9167000199167</v>
      </c>
      <c r="N58" s="73">
        <v>24.999999999</v>
      </c>
      <c r="O58" s="73">
        <v>25.000138180545601</v>
      </c>
      <c r="P58" s="73">
        <v>25.0000419618666</v>
      </c>
      <c r="Q58" s="73">
        <v>25</v>
      </c>
      <c r="R58" s="73">
        <v>25</v>
      </c>
      <c r="S58" s="73">
        <v>25</v>
      </c>
      <c r="T58" s="73">
        <v>25</v>
      </c>
      <c r="U58" s="73">
        <v>25</v>
      </c>
      <c r="V58" s="73">
        <v>25</v>
      </c>
      <c r="W58" s="73">
        <v>25</v>
      </c>
      <c r="X58" s="73">
        <v>25</v>
      </c>
      <c r="Y58" s="73">
        <v>30.025833333000001</v>
      </c>
      <c r="Z58" s="73">
        <v>44.115008332999999</v>
      </c>
      <c r="AA58" s="73">
        <v>62.535899999000002</v>
      </c>
      <c r="AB58" s="73">
        <v>69.556250000000006</v>
      </c>
      <c r="AC58" s="73">
        <v>122.77924166666701</v>
      </c>
      <c r="AD58" s="73">
        <v>170.46166666666701</v>
      </c>
      <c r="AE58" s="73">
        <v>301.61083333333301</v>
      </c>
      <c r="AF58" s="73">
        <v>526.34833333333302</v>
      </c>
      <c r="AG58" s="73">
        <v>767.75083333333305</v>
      </c>
      <c r="AH58" s="73">
        <v>1046.24933333333</v>
      </c>
      <c r="AI58" s="73">
        <v>1533.96166666667</v>
      </c>
      <c r="AJ58" s="73">
        <v>1919.105</v>
      </c>
      <c r="AK58" s="73">
        <v>2196.7283333333298</v>
      </c>
      <c r="AL58" s="1"/>
      <c r="AM58" s="1"/>
      <c r="AN58" s="1"/>
      <c r="AO58" s="1"/>
      <c r="AP58" s="1"/>
      <c r="AQ58" s="1"/>
      <c r="AR58" s="1"/>
      <c r="AS58" s="1"/>
      <c r="AT58" s="1"/>
      <c r="AU58" s="1"/>
      <c r="AV58" s="1"/>
      <c r="AW58" s="1"/>
      <c r="AX58" s="1"/>
      <c r="AY58" s="1"/>
      <c r="AZ58" s="1"/>
      <c r="BA58" s="1"/>
      <c r="BB58" s="1"/>
      <c r="BC58" s="1"/>
      <c r="BD58" s="1"/>
      <c r="BE58" s="1"/>
      <c r="BF58" s="1"/>
    </row>
    <row r="59" spans="1:58">
      <c r="A59" s="73" t="s">
        <v>266</v>
      </c>
      <c r="B59" s="73" t="s">
        <v>267</v>
      </c>
      <c r="C59" s="73">
        <v>0.34824199934824202</v>
      </c>
      <c r="D59" s="73">
        <v>0.34824199934824202</v>
      </c>
      <c r="E59" s="73">
        <v>0.40448912538026</v>
      </c>
      <c r="F59" s="73">
        <v>0.434782608884688</v>
      </c>
      <c r="G59" s="73">
        <v>0.434782608884688</v>
      </c>
      <c r="H59" s="73">
        <v>0.434782608884688</v>
      </c>
      <c r="I59" s="73">
        <v>0.434782608884688</v>
      </c>
      <c r="J59" s="73">
        <v>0.434782608884688</v>
      </c>
      <c r="K59" s="73">
        <v>0.434782608884688</v>
      </c>
      <c r="L59" s="73">
        <v>0.434782608884688</v>
      </c>
      <c r="M59" s="73">
        <v>0.434782608884688</v>
      </c>
      <c r="N59" s="73">
        <v>0.434782999</v>
      </c>
      <c r="O59" s="73">
        <v>0.434782608884688</v>
      </c>
      <c r="P59" s="73">
        <v>0.39795624317960598</v>
      </c>
      <c r="Q59" s="73">
        <v>0.39130366745108802</v>
      </c>
      <c r="R59" s="73">
        <v>0.39130366745108802</v>
      </c>
      <c r="S59" s="73">
        <v>0.39130366745108802</v>
      </c>
      <c r="T59" s="73">
        <v>0.39130366745108802</v>
      </c>
      <c r="U59" s="73">
        <v>0.39130366745108802</v>
      </c>
      <c r="V59" s="73">
        <v>0.70000070049070096</v>
      </c>
      <c r="W59" s="73">
        <v>0.70000070049070096</v>
      </c>
      <c r="X59" s="73">
        <v>0.70000070049070096</v>
      </c>
      <c r="Y59" s="73">
        <v>0.70000070049070096</v>
      </c>
      <c r="Z59" s="73">
        <v>0.70000070049070096</v>
      </c>
      <c r="AA59" s="73">
        <v>0.70000070020486704</v>
      </c>
      <c r="AB59" s="73">
        <v>0.70000070000070003</v>
      </c>
      <c r="AC59" s="73">
        <v>0.70000070000070003</v>
      </c>
      <c r="AD59" s="73">
        <v>0.70000070000070003</v>
      </c>
      <c r="AE59" s="73">
        <v>0.70000070000070003</v>
      </c>
      <c r="AF59" s="73">
        <v>0.86666666666666703</v>
      </c>
      <c r="AG59" s="73">
        <v>1.55</v>
      </c>
      <c r="AH59" s="73">
        <v>3.13800833333333</v>
      </c>
      <c r="AI59" s="73">
        <v>3.3217483333333302</v>
      </c>
      <c r="AJ59" s="73">
        <v>3.3525174999999998</v>
      </c>
      <c r="AK59" s="73">
        <v>3.38513333333333</v>
      </c>
      <c r="AL59" s="1">
        <v>3.3922083333333299</v>
      </c>
      <c r="AM59" s="1">
        <v>3.3914833333333299</v>
      </c>
      <c r="AN59" s="1">
        <v>3.3887499999999999</v>
      </c>
      <c r="AO59" s="1">
        <v>3.3879999999999999</v>
      </c>
      <c r="AP59" s="1">
        <v>3.3952499999999999</v>
      </c>
      <c r="AQ59" s="1">
        <v>3.4720499999999999</v>
      </c>
      <c r="AR59" s="1">
        <v>3.9729999999999999</v>
      </c>
      <c r="AS59" s="1">
        <v>4.4996666666666698</v>
      </c>
      <c r="AT59" s="1">
        <v>5.8508750000000003</v>
      </c>
      <c r="AU59" s="1">
        <v>6.19624166666667</v>
      </c>
      <c r="AV59" s="1">
        <v>5.7788333333333304</v>
      </c>
      <c r="AW59" s="1">
        <v>5.7331666666666701</v>
      </c>
      <c r="AX59" s="1">
        <v>5.6354333333333297</v>
      </c>
      <c r="AY59" s="1">
        <v>5.4325000000000001</v>
      </c>
      <c r="AZ59" s="1">
        <v>5.54455330862978</v>
      </c>
      <c r="BA59" s="1">
        <v>5.62194291761051</v>
      </c>
      <c r="BB59" s="1">
        <v>5.9328276515151499</v>
      </c>
      <c r="BC59" s="1">
        <v>6.05605833333333</v>
      </c>
      <c r="BD59" s="1">
        <v>6.8703250000000002</v>
      </c>
      <c r="BE59" s="1">
        <v>7.0776085606060599</v>
      </c>
      <c r="BF59" s="1">
        <v>7.6912583333333302</v>
      </c>
    </row>
    <row r="60" spans="1:58">
      <c r="A60" s="73" t="s">
        <v>268</v>
      </c>
      <c r="B60" s="73" t="s">
        <v>269</v>
      </c>
      <c r="C60" s="73">
        <v>2.5000000015000001</v>
      </c>
      <c r="D60" s="73">
        <v>2.5000000015000001</v>
      </c>
      <c r="E60" s="73">
        <v>2.5000000015000001</v>
      </c>
      <c r="F60" s="73">
        <v>2.5000000015000001</v>
      </c>
      <c r="G60" s="73">
        <v>2.5000000015000001</v>
      </c>
      <c r="H60" s="73">
        <v>2.5000000015000001</v>
      </c>
      <c r="I60" s="73">
        <v>2.5000000015000001</v>
      </c>
      <c r="J60" s="73">
        <v>2.5000000015000001</v>
      </c>
      <c r="K60" s="73">
        <v>2.5000000015000001</v>
      </c>
      <c r="L60" s="73">
        <v>2.5000000015000001</v>
      </c>
      <c r="M60" s="73">
        <v>2.5000000015000001</v>
      </c>
      <c r="N60" s="73">
        <v>2.4999999989999999</v>
      </c>
      <c r="O60" s="73">
        <v>2.5000138172256099</v>
      </c>
      <c r="P60" s="73">
        <v>2.50000419543171</v>
      </c>
      <c r="Q60" s="73">
        <v>2.4999979282546501</v>
      </c>
      <c r="R60" s="73">
        <v>2.5</v>
      </c>
      <c r="S60" s="73">
        <v>2.5</v>
      </c>
      <c r="T60" s="73">
        <v>2.5</v>
      </c>
      <c r="U60" s="73">
        <v>2.5</v>
      </c>
      <c r="V60" s="73">
        <v>2.5</v>
      </c>
      <c r="W60" s="73">
        <v>2.5</v>
      </c>
      <c r="X60" s="73">
        <v>2.5</v>
      </c>
      <c r="Y60" s="73">
        <v>2.5</v>
      </c>
      <c r="Z60" s="73">
        <v>2.5</v>
      </c>
      <c r="AA60" s="73">
        <v>2.5</v>
      </c>
      <c r="AB60" s="73">
        <v>2.5</v>
      </c>
      <c r="AC60" s="73">
        <v>4.85215</v>
      </c>
      <c r="AD60" s="73">
        <v>5</v>
      </c>
      <c r="AE60" s="73">
        <v>5</v>
      </c>
      <c r="AF60" s="73">
        <v>5</v>
      </c>
      <c r="AG60" s="73">
        <v>6.8483333333333301</v>
      </c>
      <c r="AH60" s="73">
        <v>8.0166666666666693</v>
      </c>
      <c r="AI60" s="73">
        <v>8.3608333333333302</v>
      </c>
      <c r="AJ60" s="73">
        <v>8.7025083333333306</v>
      </c>
      <c r="AK60" s="73">
        <v>8.7287499999999998</v>
      </c>
      <c r="AL60" s="1">
        <v>8.7545833333333292</v>
      </c>
      <c r="AM60" s="1">
        <v>8.7550000000000008</v>
      </c>
      <c r="AN60" s="1">
        <v>8.7562499999999996</v>
      </c>
      <c r="AO60" s="1">
        <v>8.7550000000000008</v>
      </c>
      <c r="AP60" s="1">
        <v>8.7550000000000008</v>
      </c>
      <c r="AQ60" s="1">
        <v>8.7550000000000008</v>
      </c>
      <c r="AR60" s="1">
        <v>8.75</v>
      </c>
      <c r="AS60" s="1">
        <v>8.75</v>
      </c>
      <c r="AT60" s="1">
        <v>8.75</v>
      </c>
      <c r="AU60" s="1">
        <v>8.75</v>
      </c>
      <c r="AV60" s="1">
        <v>8.75</v>
      </c>
      <c r="AW60" s="1">
        <v>8.75</v>
      </c>
      <c r="AX60" s="1">
        <v>8.75</v>
      </c>
      <c r="AY60" s="1">
        <v>8.75</v>
      </c>
      <c r="AZ60" s="1">
        <v>8.75</v>
      </c>
      <c r="BA60" s="1">
        <v>8.75</v>
      </c>
      <c r="BB60" s="1">
        <v>8.75</v>
      </c>
      <c r="BC60" s="1">
        <v>8.75</v>
      </c>
      <c r="BD60" s="1">
        <v>8.75</v>
      </c>
      <c r="BE60" s="1">
        <v>8.75</v>
      </c>
      <c r="BF60" s="1">
        <v>8.75</v>
      </c>
    </row>
    <row r="61" spans="1:58">
      <c r="A61" s="73" t="s">
        <v>270</v>
      </c>
      <c r="B61" s="73" t="s">
        <v>271</v>
      </c>
      <c r="C61" s="73">
        <v>245.19510139835899</v>
      </c>
      <c r="D61" s="73">
        <v>245.26010162116</v>
      </c>
      <c r="E61" s="73">
        <v>245.013850686544</v>
      </c>
      <c r="F61" s="73">
        <v>245.01635069607499</v>
      </c>
      <c r="G61" s="73">
        <v>245.027184079042</v>
      </c>
      <c r="H61" s="73">
        <v>245.06093420770699</v>
      </c>
      <c r="I61" s="73">
        <v>245.67843655764301</v>
      </c>
      <c r="J61" s="73">
        <v>246.00093779128099</v>
      </c>
      <c r="K61" s="73">
        <v>247.56469375695099</v>
      </c>
      <c r="L61" s="73">
        <v>259.960574351236</v>
      </c>
      <c r="M61" s="73">
        <v>276.403137026845</v>
      </c>
      <c r="N61" s="73">
        <v>258.65525539573798</v>
      </c>
      <c r="O61" s="73">
        <v>252.02762746264901</v>
      </c>
      <c r="P61" s="73">
        <v>222.88918305322699</v>
      </c>
      <c r="Q61" s="73">
        <v>240.70466763782301</v>
      </c>
      <c r="R61" s="73">
        <v>214.31290034121901</v>
      </c>
      <c r="S61" s="73">
        <v>238.95049426705901</v>
      </c>
      <c r="T61" s="73">
        <v>245.67968656657601</v>
      </c>
      <c r="U61" s="73">
        <v>225.65586023395699</v>
      </c>
      <c r="V61" s="73">
        <v>212.721644262377</v>
      </c>
      <c r="W61" s="73">
        <v>211.27955541470499</v>
      </c>
      <c r="X61" s="73">
        <v>271.73145255032699</v>
      </c>
      <c r="Y61" s="73">
        <v>328.60625269898998</v>
      </c>
      <c r="Z61" s="73">
        <v>381.06603602462798</v>
      </c>
      <c r="AA61" s="73">
        <v>436.95666578800802</v>
      </c>
      <c r="AB61" s="73">
        <v>449.26296271160697</v>
      </c>
      <c r="AC61" s="73">
        <v>346.305903554493</v>
      </c>
      <c r="AD61" s="73">
        <v>300.536562401477</v>
      </c>
      <c r="AE61" s="73">
        <v>297.84821881937802</v>
      </c>
      <c r="AF61" s="73">
        <v>319.008299487903</v>
      </c>
      <c r="AG61" s="73">
        <v>272.264787954393</v>
      </c>
      <c r="AH61" s="73">
        <v>282.10690880881998</v>
      </c>
      <c r="AI61" s="73">
        <v>264.69180075057898</v>
      </c>
      <c r="AJ61" s="73">
        <v>283.16257950001801</v>
      </c>
      <c r="AK61" s="73">
        <v>555.20469565569704</v>
      </c>
      <c r="AL61" s="1">
        <v>499.14842590131002</v>
      </c>
      <c r="AM61" s="1">
        <v>511.55243027251601</v>
      </c>
      <c r="AN61" s="1">
        <v>583.66937235339606</v>
      </c>
      <c r="AO61" s="1">
        <v>589.951774567332</v>
      </c>
      <c r="AP61" s="1">
        <v>615.69913197380595</v>
      </c>
      <c r="AQ61" s="1">
        <v>711.97627443083297</v>
      </c>
      <c r="AR61" s="1">
        <v>733.03850707000004</v>
      </c>
      <c r="AS61" s="1">
        <v>696.98820361166702</v>
      </c>
      <c r="AT61" s="1">
        <v>581.20031386416701</v>
      </c>
      <c r="AU61" s="1">
        <v>528.28480930499995</v>
      </c>
      <c r="AV61" s="1">
        <v>527.46814284000004</v>
      </c>
      <c r="AW61" s="1">
        <v>522.89010961083295</v>
      </c>
      <c r="AX61" s="1">
        <v>479.26678258750002</v>
      </c>
      <c r="AY61" s="1">
        <v>447.80525556077299</v>
      </c>
      <c r="AZ61" s="1">
        <v>472.18629075489298</v>
      </c>
      <c r="BA61" s="1">
        <v>495.277021572396</v>
      </c>
      <c r="BB61" s="1">
        <v>471.86611409170001</v>
      </c>
      <c r="BC61" s="1">
        <v>510.52713590196998</v>
      </c>
      <c r="BD61" s="1">
        <v>494.04003744699003</v>
      </c>
      <c r="BE61" s="1">
        <v>494.41495286493699</v>
      </c>
      <c r="BF61" s="1">
        <v>591.44950750132796</v>
      </c>
    </row>
    <row r="62" spans="1:58">
      <c r="A62" s="73" t="s">
        <v>272</v>
      </c>
      <c r="B62" s="73" t="s">
        <v>273</v>
      </c>
      <c r="C62" s="73">
        <v>2.4868590235550601</v>
      </c>
      <c r="D62" s="73">
        <v>2.4868590235550601</v>
      </c>
      <c r="E62" s="73">
        <v>2.4868590235550601</v>
      </c>
      <c r="F62" s="73">
        <v>2.4881519166544401</v>
      </c>
      <c r="G62" s="73">
        <v>2.5023737407476898</v>
      </c>
      <c r="H62" s="73">
        <v>2.5023737407476898</v>
      </c>
      <c r="I62" s="73">
        <v>2.5023737407476898</v>
      </c>
      <c r="J62" s="73">
        <v>2.5023737407476898</v>
      </c>
      <c r="K62" s="73">
        <v>2.5023737407476898</v>
      </c>
      <c r="L62" s="73">
        <v>2.5023737407476898</v>
      </c>
      <c r="M62" s="73">
        <v>2.5023737407476898</v>
      </c>
      <c r="N62" s="73">
        <v>2.49584254528434</v>
      </c>
      <c r="O62" s="73">
        <v>2.3021838414878801</v>
      </c>
      <c r="P62" s="73">
        <v>2.1007427553576901</v>
      </c>
      <c r="Q62" s="73">
        <v>2.0719654573390902</v>
      </c>
      <c r="R62" s="73">
        <v>2.0719654573390902</v>
      </c>
      <c r="S62" s="73">
        <v>2.0719654573390902</v>
      </c>
      <c r="T62" s="73">
        <v>2.0719654573390902</v>
      </c>
      <c r="U62" s="73">
        <v>2.0719654573390902</v>
      </c>
      <c r="V62" s="73">
        <v>2.0719654573390902</v>
      </c>
      <c r="W62" s="73">
        <v>2.0719654573390902</v>
      </c>
      <c r="X62" s="73">
        <v>2.0719654573390902</v>
      </c>
      <c r="Y62" s="73">
        <v>2.0719654573390902</v>
      </c>
      <c r="Z62" s="73">
        <v>2.0719654573390902</v>
      </c>
      <c r="AA62" s="73">
        <v>2.0719654573390902</v>
      </c>
      <c r="AB62" s="73">
        <v>2.0719654573390902</v>
      </c>
      <c r="AC62" s="73">
        <v>2.0719654573390902</v>
      </c>
      <c r="AD62" s="73">
        <v>2.0719654573390902</v>
      </c>
      <c r="AE62" s="73">
        <v>2.0719654573390902</v>
      </c>
      <c r="AF62" s="73">
        <v>2.0719654573390902</v>
      </c>
      <c r="AG62" s="73">
        <v>2.0719654573390902</v>
      </c>
      <c r="AH62" s="73">
        <v>2.0719654573390902</v>
      </c>
      <c r="AI62" s="73">
        <v>2.8051609633781598</v>
      </c>
      <c r="AJ62" s="73">
        <v>5.0047474814953796</v>
      </c>
      <c r="AK62" s="73">
        <v>5.47018899727445</v>
      </c>
      <c r="AL62" s="1">
        <v>6.1641806480418104</v>
      </c>
      <c r="AM62" s="1">
        <v>6.3577058919054403</v>
      </c>
      <c r="AN62" s="1">
        <v>6.837275</v>
      </c>
      <c r="AO62" s="1">
        <v>7.3619304166666701</v>
      </c>
      <c r="AP62" s="1">
        <v>8.1526333333333305</v>
      </c>
      <c r="AQ62" s="1">
        <v>9.625</v>
      </c>
      <c r="AR62" s="1">
        <v>11.3094520833333</v>
      </c>
      <c r="AS62" s="1">
        <v>13.958194166666701</v>
      </c>
      <c r="AT62" s="1">
        <v>13.877890583333301</v>
      </c>
      <c r="AU62" s="1">
        <v>13.7875</v>
      </c>
      <c r="AV62" s="1">
        <v>15.3679166666667</v>
      </c>
      <c r="AW62" s="1">
        <v>15.375</v>
      </c>
      <c r="AX62" s="1">
        <v>15.375</v>
      </c>
      <c r="AY62" s="1">
        <v>15.375</v>
      </c>
      <c r="AZ62" s="1">
        <v>15.375</v>
      </c>
      <c r="BA62" s="1">
        <v>15.375</v>
      </c>
      <c r="BB62" s="1">
        <v>15.375</v>
      </c>
      <c r="BC62" s="1">
        <v>15.375</v>
      </c>
      <c r="BD62" s="1">
        <v>15.375</v>
      </c>
      <c r="BE62" s="1">
        <v>15.375</v>
      </c>
      <c r="BF62" s="1"/>
    </row>
    <row r="63" spans="1:58">
      <c r="A63" s="73" t="s">
        <v>274</v>
      </c>
      <c r="B63" s="73" t="s">
        <v>275</v>
      </c>
      <c r="AJ63" s="73">
        <v>13.22275</v>
      </c>
      <c r="AK63" s="73">
        <v>12.991250000000001</v>
      </c>
      <c r="AL63" s="1">
        <v>11.46475</v>
      </c>
      <c r="AM63" s="1">
        <v>12.038</v>
      </c>
      <c r="AN63" s="1">
        <v>13.88175</v>
      </c>
      <c r="AO63" s="1">
        <v>14.074666666666699</v>
      </c>
      <c r="AP63" s="1">
        <v>14.677583333333301</v>
      </c>
      <c r="AQ63" s="1">
        <v>16.968636666666701</v>
      </c>
      <c r="AR63" s="1">
        <v>17.478071533333299</v>
      </c>
      <c r="AS63" s="1">
        <v>16.611791666666701</v>
      </c>
      <c r="AT63" s="1">
        <v>13.856411404510499</v>
      </c>
      <c r="AU63" s="1">
        <v>12.5955635879843</v>
      </c>
      <c r="AV63" s="1">
        <v>12.5837865859395</v>
      </c>
      <c r="AW63" s="1">
        <v>12.4654837577722</v>
      </c>
      <c r="AX63" s="1">
        <v>11.4338529961624</v>
      </c>
      <c r="AY63" s="1">
        <v>10.694443093841301</v>
      </c>
      <c r="AZ63" s="1">
        <v>11.257430885076699</v>
      </c>
      <c r="BA63" s="1">
        <v>11.8068482348947</v>
      </c>
      <c r="BB63" s="1"/>
      <c r="BC63" s="1"/>
      <c r="BD63" s="1"/>
      <c r="BE63" s="1"/>
      <c r="BF63" s="1"/>
    </row>
    <row r="64" spans="1:58">
      <c r="A64" s="73" t="s">
        <v>276</v>
      </c>
      <c r="B64" s="73" t="s">
        <v>277</v>
      </c>
      <c r="C64" s="73">
        <v>2.4844700014844698</v>
      </c>
      <c r="D64" s="73">
        <v>2.4844700014844698</v>
      </c>
      <c r="E64" s="73">
        <v>2.4844700014844698</v>
      </c>
      <c r="F64" s="73">
        <v>2.4844699989999999</v>
      </c>
      <c r="G64" s="73">
        <v>2.5000000015000001</v>
      </c>
      <c r="H64" s="73">
        <v>2.5000000015000001</v>
      </c>
      <c r="I64" s="73">
        <v>2.5000000015000001</v>
      </c>
      <c r="J64" s="73">
        <v>2.5000000015000001</v>
      </c>
      <c r="K64" s="73">
        <v>2.5000000015000001</v>
      </c>
      <c r="L64" s="73">
        <v>2.5000000015000001</v>
      </c>
      <c r="M64" s="73">
        <v>2.5000000015000001</v>
      </c>
      <c r="N64" s="73">
        <v>2.49347500129167</v>
      </c>
      <c r="O64" s="73">
        <v>2.2999999990000002</v>
      </c>
      <c r="P64" s="73">
        <v>2.0987499989999998</v>
      </c>
      <c r="Q64" s="73">
        <v>2.0699999990000002</v>
      </c>
      <c r="R64" s="73">
        <v>2.0699999990000002</v>
      </c>
      <c r="S64" s="73">
        <v>2.0699999990000002</v>
      </c>
      <c r="T64" s="73">
        <v>2.0699999990000002</v>
      </c>
      <c r="U64" s="73">
        <v>2.0699999990000002</v>
      </c>
      <c r="V64" s="73">
        <v>2.0699999990000002</v>
      </c>
      <c r="W64" s="73">
        <v>2.0699999990000002</v>
      </c>
      <c r="X64" s="73">
        <v>2.0699999990000002</v>
      </c>
      <c r="Y64" s="73">
        <v>2.0699999990000002</v>
      </c>
      <c r="Z64" s="73">
        <v>2.0699999990000002</v>
      </c>
      <c r="AA64" s="73">
        <v>2.06999999958333</v>
      </c>
      <c r="AB64" s="73">
        <v>2.0699999999999998</v>
      </c>
      <c r="AC64" s="73">
        <v>2.0699999999999998</v>
      </c>
      <c r="AD64" s="73">
        <v>2.0699999999999998</v>
      </c>
      <c r="AE64" s="73">
        <v>2.0699999999999998</v>
      </c>
      <c r="AF64" s="73">
        <v>2.0699999999999998</v>
      </c>
      <c r="AG64" s="73">
        <v>2.0699999999999998</v>
      </c>
      <c r="AH64" s="73">
        <v>2.0699999999999998</v>
      </c>
      <c r="AI64" s="73">
        <v>2.8025000000000002</v>
      </c>
      <c r="AJ64" s="73">
        <v>5</v>
      </c>
      <c r="AK64" s="73">
        <v>5.4649999999999999</v>
      </c>
      <c r="AL64" s="1">
        <v>6.1583333333333297</v>
      </c>
      <c r="AM64" s="1">
        <v>6.3516750000000002</v>
      </c>
      <c r="AN64" s="1">
        <v>6.7093416666666696</v>
      </c>
      <c r="AO64" s="1">
        <v>7.1159083333333299</v>
      </c>
      <c r="AP64" s="1">
        <v>7.9422499999999996</v>
      </c>
      <c r="AQ64" s="1">
        <v>8.21725833333333</v>
      </c>
      <c r="AR64" s="1">
        <v>8.4574916666666695</v>
      </c>
      <c r="AS64" s="1">
        <v>8.5677500000000002</v>
      </c>
      <c r="AT64" s="1">
        <v>8.5996833333333296</v>
      </c>
      <c r="AU64" s="1">
        <v>8.6355833333333294</v>
      </c>
      <c r="AV64" s="1">
        <v>8.6664416666666693</v>
      </c>
      <c r="AW64" s="1">
        <v>8.6986158333333297</v>
      </c>
      <c r="AX64" s="1">
        <v>8.9659499999999994</v>
      </c>
      <c r="AY64" s="1">
        <v>9.5997416666666702</v>
      </c>
      <c r="AZ64" s="1">
        <v>11.777599672499999</v>
      </c>
      <c r="BA64" s="1">
        <v>14.409589808006601</v>
      </c>
      <c r="BB64" s="1">
        <v>16.8992257595275</v>
      </c>
      <c r="BC64" s="1">
        <v>17.704761378267399</v>
      </c>
      <c r="BD64" s="1"/>
      <c r="BE64" s="1"/>
      <c r="BF64" s="1"/>
    </row>
    <row r="65" spans="1:58">
      <c r="A65" s="73" t="s">
        <v>278</v>
      </c>
      <c r="B65" s="73" t="s">
        <v>279</v>
      </c>
      <c r="C65" s="73">
        <v>6.9071400059071397</v>
      </c>
      <c r="D65" s="73">
        <v>6.9071400059071397</v>
      </c>
      <c r="E65" s="73">
        <v>6.9071400059071397</v>
      </c>
      <c r="F65" s="73">
        <v>6.9071400059071397</v>
      </c>
      <c r="G65" s="73">
        <v>6.9071400059071397</v>
      </c>
      <c r="H65" s="73">
        <v>6.9071400059071397</v>
      </c>
      <c r="I65" s="73">
        <v>6.9071400059071397</v>
      </c>
      <c r="J65" s="73">
        <v>6.9565450053809501</v>
      </c>
      <c r="K65" s="73">
        <v>7.5000000064999996</v>
      </c>
      <c r="L65" s="73">
        <v>7.5000000064999996</v>
      </c>
      <c r="M65" s="73">
        <v>7.5000000064999996</v>
      </c>
      <c r="N65" s="73">
        <v>7.4263379687119402</v>
      </c>
      <c r="O65" s="73">
        <v>6.9492916656666699</v>
      </c>
      <c r="P65" s="73">
        <v>6.049499999</v>
      </c>
      <c r="Q65" s="73">
        <v>6.0948999989999999</v>
      </c>
      <c r="R65" s="73">
        <v>5.746149999</v>
      </c>
      <c r="S65" s="73">
        <v>6.0450249989999998</v>
      </c>
      <c r="T65" s="73">
        <v>6.0031916656666704</v>
      </c>
      <c r="U65" s="73">
        <v>5.5146249989999996</v>
      </c>
      <c r="V65" s="73">
        <v>5.2609583323333302</v>
      </c>
      <c r="W65" s="73">
        <v>5.6359416656666701</v>
      </c>
      <c r="X65" s="73">
        <v>7.1233666656666701</v>
      </c>
      <c r="Y65" s="73">
        <v>8.3324416661666696</v>
      </c>
      <c r="Z65" s="73">
        <v>9.1449916657500001</v>
      </c>
      <c r="AA65" s="73">
        <v>10.356591666250001</v>
      </c>
      <c r="AB65" s="73">
        <v>10.5963916664167</v>
      </c>
      <c r="AC65" s="73">
        <v>8.0909916665833403</v>
      </c>
      <c r="AD65" s="73">
        <v>6.8403166666666699</v>
      </c>
      <c r="AE65" s="73">
        <v>6.7315250000000004</v>
      </c>
      <c r="AF65" s="73">
        <v>7.3101750000000001</v>
      </c>
      <c r="AG65" s="73">
        <v>6.1885583333333303</v>
      </c>
      <c r="AH65" s="73">
        <v>6.3964583333333298</v>
      </c>
      <c r="AI65" s="73">
        <v>6.0361333333333302</v>
      </c>
      <c r="AJ65" s="73">
        <v>6.4839391666666701</v>
      </c>
      <c r="AK65" s="73">
        <v>6.3605516666666704</v>
      </c>
      <c r="AL65" s="1"/>
      <c r="AM65" s="1"/>
      <c r="AN65" s="1"/>
      <c r="AO65" s="1"/>
      <c r="AP65" s="1"/>
      <c r="AQ65" s="1"/>
      <c r="AR65" s="1"/>
      <c r="AS65" s="1"/>
      <c r="AT65" s="1"/>
      <c r="AU65" s="1"/>
      <c r="AV65" s="1"/>
      <c r="AW65" s="1"/>
      <c r="AX65" s="1"/>
      <c r="AY65" s="1"/>
      <c r="AZ65" s="1"/>
      <c r="BA65" s="1"/>
      <c r="BB65" s="1"/>
      <c r="BC65" s="1"/>
      <c r="BD65" s="1"/>
      <c r="BE65" s="1"/>
      <c r="BF65" s="1"/>
    </row>
    <row r="66" spans="1:58">
      <c r="A66" s="73" t="s">
        <v>280</v>
      </c>
      <c r="B66" s="73" t="s">
        <v>281</v>
      </c>
      <c r="C66" s="73">
        <v>0.79285799970331605</v>
      </c>
      <c r="D66" s="73">
        <v>0.79285799970331605</v>
      </c>
      <c r="E66" s="73">
        <v>0.79285799970331605</v>
      </c>
      <c r="F66" s="73">
        <v>0.79285799970331605</v>
      </c>
      <c r="G66" s="73">
        <v>0.79285799970331605</v>
      </c>
      <c r="H66" s="73">
        <v>0.79285799970331605</v>
      </c>
      <c r="I66" s="73">
        <v>0.79285799970331605</v>
      </c>
      <c r="J66" s="73">
        <v>0.80585399973123595</v>
      </c>
      <c r="K66" s="73">
        <v>0.87083399987083399</v>
      </c>
      <c r="L66" s="73">
        <v>0.87083399987083399</v>
      </c>
      <c r="M66" s="73">
        <v>0.87083399987083399</v>
      </c>
      <c r="N66" s="73">
        <v>0.85882323105772096</v>
      </c>
      <c r="O66" s="73">
        <v>0.82518371157047099</v>
      </c>
      <c r="P66" s="73">
        <v>0.79422382521396895</v>
      </c>
      <c r="Q66" s="73">
        <v>0.80560382810873898</v>
      </c>
      <c r="R66" s="73">
        <v>0.82188306421920099</v>
      </c>
      <c r="S66" s="73">
        <v>0.89771540302132802</v>
      </c>
      <c r="T66" s="73">
        <v>0.917440332333333</v>
      </c>
      <c r="U66" s="73">
        <v>0.84677074900000004</v>
      </c>
      <c r="V66" s="73">
        <v>0.83574324899999997</v>
      </c>
      <c r="W66" s="73">
        <v>0.81796466566666703</v>
      </c>
      <c r="X66" s="73">
        <v>0.854626582333333</v>
      </c>
      <c r="Y66" s="73">
        <v>0.93244866566666695</v>
      </c>
      <c r="Z66" s="73">
        <v>1.01702033233333</v>
      </c>
      <c r="AA66" s="73">
        <v>1.0825966660833299</v>
      </c>
      <c r="AB66" s="73">
        <v>1.15355416625</v>
      </c>
      <c r="AC66" s="73">
        <v>1.1328658332499999</v>
      </c>
      <c r="AD66" s="73">
        <v>1.24385833333333</v>
      </c>
      <c r="AE66" s="73">
        <v>1.4302583333333301</v>
      </c>
      <c r="AF66" s="73">
        <v>1.4833333333333301</v>
      </c>
      <c r="AG66" s="73">
        <v>1.4809083333333299</v>
      </c>
      <c r="AH66" s="73">
        <v>1.4755575000000001</v>
      </c>
      <c r="AI66" s="73">
        <v>1.5029908333333299</v>
      </c>
      <c r="AJ66" s="73">
        <v>1.5417749999999999</v>
      </c>
      <c r="AK66" s="73">
        <v>1.4641249999999999</v>
      </c>
      <c r="AL66" s="1">
        <v>1.4063333333333301</v>
      </c>
      <c r="AM66" s="1">
        <v>1.4033</v>
      </c>
      <c r="AN66" s="1">
        <v>1.443675</v>
      </c>
      <c r="AO66" s="1">
        <v>1.98681666666667</v>
      </c>
      <c r="AP66" s="1">
        <v>1.969625</v>
      </c>
      <c r="AQ66" s="1">
        <v>2.128625</v>
      </c>
      <c r="AR66" s="1">
        <v>2.2766333333333302</v>
      </c>
      <c r="AS66" s="1">
        <v>2.18669166666667</v>
      </c>
      <c r="AT66" s="1">
        <v>1.8956</v>
      </c>
      <c r="AU66" s="1">
        <v>1.73295</v>
      </c>
      <c r="AV66" s="1">
        <v>1.6909666666666701</v>
      </c>
      <c r="AW66" s="1">
        <v>1.73118333333333</v>
      </c>
      <c r="AX66" s="1">
        <v>1.61028333333333</v>
      </c>
      <c r="AY66" s="1">
        <v>1.59370833333333</v>
      </c>
      <c r="AZ66" s="1">
        <v>1.9557083333333301</v>
      </c>
      <c r="BA66" s="1">
        <v>1.91830833333333</v>
      </c>
      <c r="BB66" s="1">
        <v>1.79319425769221</v>
      </c>
      <c r="BC66" s="1">
        <v>1.7898939221094901</v>
      </c>
      <c r="BD66" s="1">
        <v>1.8413879855123001</v>
      </c>
      <c r="BE66" s="1">
        <v>1.8873497233985801</v>
      </c>
      <c r="BF66" s="1"/>
    </row>
    <row r="67" spans="1:58">
      <c r="A67" s="73" t="s">
        <v>282</v>
      </c>
      <c r="B67" s="73" t="s">
        <v>283</v>
      </c>
      <c r="C67" s="73">
        <v>3.2000000021999999</v>
      </c>
      <c r="D67" s="73">
        <v>3.2000000021999999</v>
      </c>
      <c r="E67" s="73">
        <v>3.2000000021999999</v>
      </c>
      <c r="F67" s="73">
        <v>3.2000000021999999</v>
      </c>
      <c r="G67" s="73">
        <v>3.2000000021999999</v>
      </c>
      <c r="H67" s="73">
        <v>3.2000000021999999</v>
      </c>
      <c r="I67" s="73">
        <v>3.2000000021999999</v>
      </c>
      <c r="J67" s="73">
        <v>3.44999250244999</v>
      </c>
      <c r="K67" s="73">
        <v>4.1999700031999696</v>
      </c>
      <c r="L67" s="73">
        <v>4.1999700031999696</v>
      </c>
      <c r="M67" s="73">
        <v>4.1999700031999696</v>
      </c>
      <c r="N67" s="73">
        <v>4.1844177906868598</v>
      </c>
      <c r="O67" s="73">
        <v>4.1463333325707703</v>
      </c>
      <c r="P67" s="73">
        <v>3.8211666658854799</v>
      </c>
      <c r="Q67" s="73">
        <v>3.7737499992161001</v>
      </c>
      <c r="R67" s="73">
        <v>3.6786666658773202</v>
      </c>
      <c r="S67" s="73">
        <v>3.8644166658879602</v>
      </c>
      <c r="T67" s="73">
        <v>4.0294166658974104</v>
      </c>
      <c r="U67" s="73">
        <v>4.1173333325691104</v>
      </c>
      <c r="V67" s="73">
        <v>3.8953333325563899</v>
      </c>
      <c r="W67" s="73">
        <v>3.73008333254693</v>
      </c>
      <c r="X67" s="73">
        <v>4.3152499992471096</v>
      </c>
      <c r="Y67" s="73">
        <v>4.8204166659426999</v>
      </c>
      <c r="Z67" s="73">
        <v>5.5700833326522998</v>
      </c>
      <c r="AA67" s="73">
        <v>6.0099999997764701</v>
      </c>
      <c r="AB67" s="73">
        <v>6.1978958331666698</v>
      </c>
      <c r="AC67" s="73">
        <v>5.0695199999999998</v>
      </c>
      <c r="AD67" s="73">
        <v>4.3955650000000004</v>
      </c>
      <c r="AE67" s="73">
        <v>4.1828333333333303</v>
      </c>
      <c r="AF67" s="73">
        <v>4.2912158333333297</v>
      </c>
      <c r="AG67" s="73">
        <v>3.8235049999999999</v>
      </c>
      <c r="AH67" s="73">
        <v>4.04397916666667</v>
      </c>
      <c r="AI67" s="73">
        <v>4.4794400000000003</v>
      </c>
      <c r="AJ67" s="73">
        <v>5.7122916666666699</v>
      </c>
      <c r="AK67" s="73">
        <v>5.2235125</v>
      </c>
      <c r="AL67" s="1">
        <v>4.3666666666666698</v>
      </c>
      <c r="AM67" s="1">
        <v>4.5935499999999996</v>
      </c>
      <c r="AN67" s="1">
        <v>5.1914350000000002</v>
      </c>
      <c r="AO67" s="1">
        <v>5.34406583333333</v>
      </c>
      <c r="AP67" s="1"/>
      <c r="AQ67" s="1"/>
      <c r="AR67" s="1"/>
      <c r="AS67" s="1"/>
      <c r="AT67" s="1"/>
      <c r="AU67" s="1"/>
      <c r="AV67" s="1"/>
      <c r="AW67" s="1"/>
      <c r="AX67" s="1"/>
      <c r="AY67" s="1"/>
      <c r="AZ67" s="1"/>
      <c r="BA67" s="1"/>
      <c r="BB67" s="1"/>
      <c r="BC67" s="1"/>
      <c r="BD67" s="1"/>
      <c r="BE67" s="1"/>
      <c r="BF67" s="1"/>
    </row>
    <row r="68" spans="1:58">
      <c r="A68" s="73" t="s">
        <v>284</v>
      </c>
      <c r="B68" s="73" t="s">
        <v>285</v>
      </c>
      <c r="C68" s="73">
        <v>4.9370600039370602</v>
      </c>
      <c r="D68" s="73">
        <v>4.9370600039370602</v>
      </c>
      <c r="E68" s="73">
        <v>4.9370600039370602</v>
      </c>
      <c r="F68" s="73">
        <v>4.9370600039370602</v>
      </c>
      <c r="G68" s="73">
        <v>4.9370600039370602</v>
      </c>
      <c r="H68" s="73">
        <v>4.9370600039370602</v>
      </c>
      <c r="I68" s="73">
        <v>4.9370600039370602</v>
      </c>
      <c r="J68" s="73">
        <v>4.9370600039370602</v>
      </c>
      <c r="K68" s="73">
        <v>4.9370600039370602</v>
      </c>
      <c r="L68" s="73">
        <v>5.1941975041942001</v>
      </c>
      <c r="M68" s="73">
        <v>5.5541900045541901</v>
      </c>
      <c r="N68" s="73">
        <v>5.5406013547209403</v>
      </c>
      <c r="O68" s="73">
        <v>5.0445445156406201</v>
      </c>
      <c r="P68" s="73">
        <v>4.4527796739908299</v>
      </c>
      <c r="Q68" s="73">
        <v>4.8096184728558304</v>
      </c>
      <c r="R68" s="73">
        <v>4.2877995153765696</v>
      </c>
      <c r="S68" s="73">
        <v>4.8028783632131002</v>
      </c>
      <c r="T68" s="73">
        <v>4.9051733225321703</v>
      </c>
      <c r="U68" s="73">
        <v>4.5130999993333303</v>
      </c>
      <c r="V68" s="73">
        <v>4.2544166660833298</v>
      </c>
      <c r="W68" s="73">
        <v>4.2255749990833298</v>
      </c>
      <c r="X68" s="73">
        <v>5.4346083325833296</v>
      </c>
      <c r="Y68" s="73">
        <v>6.5720999990833304</v>
      </c>
      <c r="Z68" s="73">
        <v>7.6212916657500003</v>
      </c>
      <c r="AA68" s="73">
        <v>8.7390999995833294</v>
      </c>
      <c r="AB68" s="73">
        <v>8.9852249997500007</v>
      </c>
      <c r="AC68" s="73">
        <v>6.9260916666666699</v>
      </c>
      <c r="AD68" s="73">
        <v>6.01070833333333</v>
      </c>
      <c r="AE68" s="73">
        <v>5.9569416666666699</v>
      </c>
      <c r="AF68" s="73">
        <v>6.3801416666666704</v>
      </c>
      <c r="AG68" s="73">
        <v>5.4452749999999996</v>
      </c>
      <c r="AH68" s="73">
        <v>5.64211666666667</v>
      </c>
      <c r="AI68" s="73">
        <v>5.2938158333333298</v>
      </c>
      <c r="AJ68" s="73">
        <v>5.6632300000000004</v>
      </c>
      <c r="AK68" s="73">
        <v>5.5520449999999997</v>
      </c>
      <c r="AL68" s="1">
        <v>4.9914825</v>
      </c>
      <c r="AM68" s="1">
        <v>5.1155225</v>
      </c>
      <c r="AN68" s="1">
        <v>5.8366916666666704</v>
      </c>
      <c r="AO68" s="1">
        <v>5.8995156666666704</v>
      </c>
      <c r="AP68" s="1"/>
      <c r="AQ68" s="1"/>
      <c r="AR68" s="1"/>
      <c r="AS68" s="1"/>
      <c r="AT68" s="1"/>
      <c r="AU68" s="1"/>
      <c r="AV68" s="1"/>
      <c r="AW68" s="1"/>
      <c r="AX68" s="1"/>
      <c r="AY68" s="1"/>
      <c r="AZ68" s="1"/>
      <c r="BA68" s="1"/>
      <c r="BB68" s="1"/>
      <c r="BC68" s="1"/>
      <c r="BD68" s="1"/>
      <c r="BE68" s="1"/>
      <c r="BF68" s="1"/>
    </row>
    <row r="69" spans="1:58">
      <c r="A69" s="73" t="s">
        <v>286</v>
      </c>
      <c r="B69" s="73" t="s">
        <v>287</v>
      </c>
      <c r="C69" s="73">
        <v>89.765000088765007</v>
      </c>
      <c r="D69" s="73">
        <v>89.765000088765007</v>
      </c>
      <c r="E69" s="73">
        <v>89.765000088765007</v>
      </c>
      <c r="F69" s="73">
        <v>89.765000088765007</v>
      </c>
      <c r="G69" s="73">
        <v>89.765000088765007</v>
      </c>
      <c r="H69" s="73">
        <v>89.765000088765007</v>
      </c>
      <c r="I69" s="73">
        <v>89.765000088765007</v>
      </c>
      <c r="J69" s="73">
        <v>89.765000088765007</v>
      </c>
      <c r="K69" s="73">
        <v>89.765000088765007</v>
      </c>
      <c r="L69" s="73">
        <v>94.440000093440005</v>
      </c>
      <c r="M69" s="73">
        <v>100.985000099985</v>
      </c>
      <c r="N69" s="73">
        <v>100.689451223571</v>
      </c>
      <c r="O69" s="73">
        <v>91.645968951929206</v>
      </c>
      <c r="P69" s="73">
        <v>81.0502219755422</v>
      </c>
      <c r="Q69" s="73">
        <v>87.528548830185898</v>
      </c>
      <c r="R69" s="73">
        <v>77.931588724653196</v>
      </c>
      <c r="S69" s="73">
        <v>86.890670674160404</v>
      </c>
      <c r="T69" s="73">
        <v>89.337637916450106</v>
      </c>
      <c r="U69" s="73">
        <v>82.056281563365701</v>
      </c>
      <c r="V69" s="73">
        <v>77.352952935139498</v>
      </c>
      <c r="W69" s="73">
        <v>76.828559514107795</v>
      </c>
      <c r="X69" s="73">
        <v>98.810961781363602</v>
      </c>
      <c r="Y69" s="73">
        <v>119.492607763333</v>
      </c>
      <c r="Z69" s="73">
        <v>138.56880080833301</v>
      </c>
      <c r="AA69" s="73">
        <v>158.89256837242399</v>
      </c>
      <c r="AB69" s="73">
        <v>163.367563900455</v>
      </c>
      <c r="AC69" s="73">
        <v>125.928813465</v>
      </c>
      <c r="AD69" s="73">
        <v>109.285496775</v>
      </c>
      <c r="AE69" s="73">
        <v>108.307921995</v>
      </c>
      <c r="AF69" s="73">
        <v>116.002459755</v>
      </c>
      <c r="AG69" s="73">
        <v>99.004900995</v>
      </c>
      <c r="AH69" s="73">
        <v>102.58383680999999</v>
      </c>
      <c r="AI69" s="73">
        <v>96.251100718499998</v>
      </c>
      <c r="AJ69" s="73">
        <v>102.96771521399999</v>
      </c>
      <c r="AK69" s="73">
        <v>100.946171781</v>
      </c>
      <c r="AL69" s="1"/>
      <c r="AM69" s="1"/>
      <c r="AN69" s="1"/>
      <c r="AO69" s="1"/>
      <c r="AP69" s="1"/>
      <c r="AQ69" s="1"/>
      <c r="AR69" s="1"/>
      <c r="AS69" s="1"/>
      <c r="AT69" s="1"/>
      <c r="AU69" s="1"/>
      <c r="AV69" s="1"/>
      <c r="AW69" s="1"/>
      <c r="AX69" s="1"/>
      <c r="AY69" s="1"/>
      <c r="AZ69" s="1"/>
      <c r="BA69" s="1"/>
      <c r="BB69" s="1"/>
      <c r="BC69" s="1"/>
      <c r="BD69" s="1"/>
      <c r="BE69" s="1"/>
      <c r="BF69" s="1"/>
    </row>
    <row r="70" spans="1:58">
      <c r="A70" s="73" t="s">
        <v>288</v>
      </c>
      <c r="B70" s="73" t="s">
        <v>289</v>
      </c>
      <c r="C70" s="73">
        <v>245.19510139835899</v>
      </c>
      <c r="D70" s="73">
        <v>245.26010162116</v>
      </c>
      <c r="E70" s="73">
        <v>245.013850686544</v>
      </c>
      <c r="F70" s="73">
        <v>245.01635069607499</v>
      </c>
      <c r="G70" s="73">
        <v>245.027184079042</v>
      </c>
      <c r="H70" s="73">
        <v>245.06093420770699</v>
      </c>
      <c r="I70" s="73">
        <v>245.67843655764301</v>
      </c>
      <c r="J70" s="73">
        <v>246.00093779128099</v>
      </c>
      <c r="K70" s="73">
        <v>247.56469375695099</v>
      </c>
      <c r="L70" s="73">
        <v>259.960574351236</v>
      </c>
      <c r="M70" s="73">
        <v>276.403137026845</v>
      </c>
      <c r="N70" s="73">
        <v>275.35645668533198</v>
      </c>
      <c r="O70" s="73">
        <v>252.02762746264901</v>
      </c>
      <c r="P70" s="73">
        <v>222.88918305322699</v>
      </c>
      <c r="Q70" s="73">
        <v>240.70466763782301</v>
      </c>
      <c r="R70" s="73">
        <v>214.31290034121901</v>
      </c>
      <c r="S70" s="73">
        <v>238.95049426705901</v>
      </c>
      <c r="T70" s="73">
        <v>245.67968656657601</v>
      </c>
      <c r="U70" s="73">
        <v>225.65586023395699</v>
      </c>
      <c r="V70" s="73">
        <v>212.721644262377</v>
      </c>
      <c r="W70" s="73">
        <v>211.27955541470499</v>
      </c>
      <c r="X70" s="73">
        <v>271.73145255032699</v>
      </c>
      <c r="Y70" s="73">
        <v>328.60625269898998</v>
      </c>
      <c r="Z70" s="73">
        <v>381.06603602462798</v>
      </c>
      <c r="AA70" s="73">
        <v>436.95666578800802</v>
      </c>
      <c r="AB70" s="73">
        <v>449.26296271160697</v>
      </c>
      <c r="AC70" s="73">
        <v>346.305903554493</v>
      </c>
      <c r="AD70" s="73">
        <v>300.536562401477</v>
      </c>
      <c r="AE70" s="73">
        <v>297.84821881937802</v>
      </c>
      <c r="AF70" s="73">
        <v>319.008299487903</v>
      </c>
      <c r="AG70" s="73">
        <v>272.264787954393</v>
      </c>
      <c r="AH70" s="73">
        <v>282.10690880881998</v>
      </c>
      <c r="AI70" s="73">
        <v>264.69180075057898</v>
      </c>
      <c r="AJ70" s="73">
        <v>283.16257950001801</v>
      </c>
      <c r="AK70" s="73">
        <v>555.20469565569704</v>
      </c>
      <c r="AL70" s="1">
        <v>499.14842590131002</v>
      </c>
      <c r="AM70" s="1">
        <v>511.55243027251601</v>
      </c>
      <c r="AN70" s="1">
        <v>583.66937235339606</v>
      </c>
      <c r="AO70" s="1">
        <v>589.951774567332</v>
      </c>
      <c r="AP70" s="1">
        <v>615.69913197380595</v>
      </c>
      <c r="AQ70" s="1">
        <v>711.97627443083297</v>
      </c>
      <c r="AR70" s="1">
        <v>733.03850707000004</v>
      </c>
      <c r="AS70" s="1">
        <v>696.98820361166702</v>
      </c>
      <c r="AT70" s="1">
        <v>581.20031386416701</v>
      </c>
      <c r="AU70" s="1">
        <v>528.28480930499995</v>
      </c>
      <c r="AV70" s="1">
        <v>527.46814284000004</v>
      </c>
      <c r="AW70" s="1">
        <v>522.89010961083295</v>
      </c>
      <c r="AX70" s="1">
        <v>479.26678258750002</v>
      </c>
      <c r="AY70" s="1">
        <v>447.80525556077299</v>
      </c>
      <c r="AZ70" s="1">
        <v>472.18629075489298</v>
      </c>
      <c r="BA70" s="1">
        <v>495.277021572396</v>
      </c>
      <c r="BB70" s="1">
        <v>471.86611409170001</v>
      </c>
      <c r="BC70" s="1">
        <v>510.52713590196998</v>
      </c>
      <c r="BD70" s="1">
        <v>494.04003744699003</v>
      </c>
      <c r="BE70" s="1">
        <v>494.41495286493699</v>
      </c>
      <c r="BF70" s="1">
        <v>591.44950750132796</v>
      </c>
    </row>
    <row r="71" spans="1:58">
      <c r="A71" s="73" t="s">
        <v>290</v>
      </c>
      <c r="B71" s="73" t="s">
        <v>291</v>
      </c>
      <c r="C71" s="73">
        <v>1.7857107145017099</v>
      </c>
      <c r="D71" s="73">
        <v>1.7857107145017099</v>
      </c>
      <c r="E71" s="73">
        <v>1.7857107145017099</v>
      </c>
      <c r="F71" s="73">
        <v>1.7857107145017099</v>
      </c>
      <c r="G71" s="73">
        <v>1.7857107145017099</v>
      </c>
      <c r="H71" s="73">
        <v>1.7857107145017099</v>
      </c>
      <c r="I71" s="73">
        <v>1.7857107145017099</v>
      </c>
      <c r="J71" s="73">
        <v>1.83531392893198</v>
      </c>
      <c r="K71" s="73">
        <v>2.08333000108333</v>
      </c>
      <c r="L71" s="73">
        <v>2.08333000108333</v>
      </c>
      <c r="M71" s="73">
        <v>2.08333000108333</v>
      </c>
      <c r="N71" s="73">
        <v>2.0545982738146198</v>
      </c>
      <c r="O71" s="73">
        <v>2.0013327960424601</v>
      </c>
      <c r="P71" s="73">
        <v>1.7024045640635801</v>
      </c>
      <c r="Q71" s="73">
        <v>1.7109267862755799</v>
      </c>
      <c r="R71" s="73">
        <v>1.8080437071058399</v>
      </c>
      <c r="S71" s="73">
        <v>2.2256731353848398</v>
      </c>
      <c r="T71" s="73">
        <v>2.2930188807786198</v>
      </c>
      <c r="U71" s="73">
        <v>2.0857452966718499</v>
      </c>
      <c r="V71" s="73">
        <v>1.88841579961904</v>
      </c>
      <c r="W71" s="73">
        <v>1.7209828399170599</v>
      </c>
      <c r="X71" s="73">
        <v>1.9901702093111799</v>
      </c>
      <c r="Y71" s="73">
        <v>2.2895101853073001</v>
      </c>
      <c r="Z71" s="73">
        <v>2.6385746191158299</v>
      </c>
      <c r="AA71" s="73">
        <v>3.58405733379709</v>
      </c>
      <c r="AB71" s="73">
        <v>3.8938738044416201</v>
      </c>
      <c r="AC71" s="73">
        <v>6.9249710882610698</v>
      </c>
      <c r="AD71" s="73">
        <v>7.07440010539122</v>
      </c>
      <c r="AE71" s="73">
        <v>6.70842323781853</v>
      </c>
      <c r="AF71" s="73">
        <v>7.5835829400414898</v>
      </c>
      <c r="AG71" s="73">
        <v>7.8789921808440599</v>
      </c>
      <c r="AH71" s="73">
        <v>8.7331408398755705</v>
      </c>
      <c r="AI71" s="73">
        <v>8.89571491305405</v>
      </c>
      <c r="AJ71" s="73">
        <v>9.1144194715680502</v>
      </c>
      <c r="AK71" s="73">
        <v>9.5817709601133902</v>
      </c>
      <c r="AL71" s="1">
        <v>9.5442648193098893</v>
      </c>
      <c r="AM71" s="1">
        <v>9.7971734695092998</v>
      </c>
      <c r="AN71" s="1">
        <v>10.2001666666667</v>
      </c>
      <c r="AO71" s="1">
        <v>10.6431</v>
      </c>
      <c r="AP71" s="1">
        <v>11.395091666666699</v>
      </c>
      <c r="AQ71" s="1">
        <v>12.7876250950944</v>
      </c>
      <c r="AR71" s="1">
        <v>15.687158333333301</v>
      </c>
      <c r="AS71" s="1">
        <v>19.917825000000001</v>
      </c>
      <c r="AT71" s="1">
        <v>28.530508333333302</v>
      </c>
      <c r="AU71" s="1">
        <v>30.030083333333302</v>
      </c>
      <c r="AV71" s="1">
        <v>28.575433333333301</v>
      </c>
      <c r="AW71" s="1">
        <v>28.065725</v>
      </c>
      <c r="AX71" s="1">
        <v>24.873433333333299</v>
      </c>
      <c r="AY71" s="1">
        <v>22.192350000000001</v>
      </c>
      <c r="AZ71" s="1">
        <v>26.644361204231299</v>
      </c>
      <c r="BA71" s="1">
        <v>28.0119536626841</v>
      </c>
      <c r="BB71" s="1">
        <v>29.4615200601576</v>
      </c>
      <c r="BC71" s="1">
        <v>32.077133888621702</v>
      </c>
      <c r="BD71" s="1">
        <v>35.957586834165099</v>
      </c>
      <c r="BE71" s="1">
        <v>41.7329616505126</v>
      </c>
      <c r="BF71" s="1"/>
    </row>
    <row r="72" spans="1:58">
      <c r="A72" s="73" t="s">
        <v>292</v>
      </c>
      <c r="B72" s="73" t="s">
        <v>293</v>
      </c>
      <c r="AL72" s="1"/>
      <c r="AM72" s="1">
        <v>1.2627999999999999</v>
      </c>
      <c r="AN72" s="1">
        <v>1.2975000000000001</v>
      </c>
      <c r="AO72" s="1">
        <v>1.38981666666667</v>
      </c>
      <c r="AP72" s="1">
        <v>2.0245166666666701</v>
      </c>
      <c r="AQ72" s="1">
        <v>1.97616666666667</v>
      </c>
      <c r="AR72" s="1">
        <v>2.0730166666666698</v>
      </c>
      <c r="AS72" s="1">
        <v>2.195675</v>
      </c>
      <c r="AT72" s="1">
        <v>2.1456499999999998</v>
      </c>
      <c r="AU72" s="1">
        <v>1.91665</v>
      </c>
      <c r="AV72" s="1">
        <v>1.812675</v>
      </c>
      <c r="AW72" s="1">
        <v>1.78043333333333</v>
      </c>
      <c r="AX72" s="1">
        <v>1.67049166666667</v>
      </c>
      <c r="AY72" s="1">
        <v>1.4907916666666701</v>
      </c>
      <c r="AZ72" s="1">
        <v>1.6704870967741901</v>
      </c>
      <c r="BA72" s="1">
        <v>1.78234166666667</v>
      </c>
      <c r="BB72" s="1">
        <v>1.6864954301075299</v>
      </c>
      <c r="BC72" s="1">
        <v>1.6512583333333299</v>
      </c>
      <c r="BD72" s="1">
        <v>1.6633500000000001</v>
      </c>
      <c r="BE72" s="1">
        <v>1.76566666666667</v>
      </c>
      <c r="BF72" s="1">
        <v>2.2693416666666701</v>
      </c>
    </row>
    <row r="73" spans="1:58">
      <c r="A73" s="73" t="s">
        <v>294</v>
      </c>
      <c r="B73" s="73" t="s">
        <v>295</v>
      </c>
      <c r="C73" s="73">
        <v>4.2000000032000004</v>
      </c>
      <c r="D73" s="73">
        <v>4.0333333363666704</v>
      </c>
      <c r="E73" s="73">
        <v>4.0000000030000002</v>
      </c>
      <c r="F73" s="73">
        <v>4.0000000030000002</v>
      </c>
      <c r="G73" s="73">
        <v>4.0000000030000002</v>
      </c>
      <c r="H73" s="73">
        <v>4.0000000030000002</v>
      </c>
      <c r="I73" s="73">
        <v>4.0000000030000002</v>
      </c>
      <c r="J73" s="73">
        <v>4.0000000030000002</v>
      </c>
      <c r="K73" s="73">
        <v>4.0000000030000002</v>
      </c>
      <c r="L73" s="73">
        <v>3.94333333594333</v>
      </c>
      <c r="M73" s="73">
        <v>3.6600000026599999</v>
      </c>
      <c r="N73" s="73">
        <v>3.50739351008637</v>
      </c>
      <c r="O73" s="73">
        <v>3.1886416656666698</v>
      </c>
      <c r="P73" s="73">
        <v>2.6725999990833298</v>
      </c>
      <c r="Q73" s="73">
        <v>2.5877499990000001</v>
      </c>
      <c r="R73" s="73">
        <v>2.4602916660833301</v>
      </c>
      <c r="S73" s="73">
        <v>2.5179999990833299</v>
      </c>
      <c r="T73" s="73">
        <v>2.3221833324166701</v>
      </c>
      <c r="U73" s="73">
        <v>2.00862499916667</v>
      </c>
      <c r="V73" s="73">
        <v>1.8328833325</v>
      </c>
      <c r="W73" s="73">
        <v>1.81766666583333</v>
      </c>
      <c r="X73" s="73">
        <v>2.2599999990833299</v>
      </c>
      <c r="Y73" s="73">
        <v>2.4265916657500002</v>
      </c>
      <c r="Z73" s="73">
        <v>2.5532583324166702</v>
      </c>
      <c r="AA73" s="73">
        <v>2.8459416661666701</v>
      </c>
      <c r="AB73" s="73">
        <v>2.9439666665000002</v>
      </c>
      <c r="AC73" s="73">
        <v>2.1714833330833301</v>
      </c>
      <c r="AD73" s="73">
        <v>1.7973916666666701</v>
      </c>
      <c r="AE73" s="73">
        <v>1.7562249999999999</v>
      </c>
      <c r="AF73" s="73">
        <v>1.8800416666666699</v>
      </c>
      <c r="AG73" s="73">
        <v>1.6157333333333299</v>
      </c>
      <c r="AH73" s="73">
        <v>1.65954166666667</v>
      </c>
      <c r="AI73" s="73">
        <v>1.56165</v>
      </c>
      <c r="AJ73" s="73">
        <v>1.65332083333333</v>
      </c>
      <c r="AK73" s="73">
        <v>1.6227941666666701</v>
      </c>
      <c r="AL73" s="1">
        <v>1.4331324999999999</v>
      </c>
      <c r="AM73" s="1">
        <v>1.5047741666666701</v>
      </c>
      <c r="AN73" s="1">
        <v>1.73405583333333</v>
      </c>
      <c r="AO73" s="1">
        <v>1.7596676</v>
      </c>
      <c r="AP73" s="1"/>
      <c r="AQ73" s="1"/>
      <c r="AR73" s="1"/>
      <c r="AS73" s="1"/>
      <c r="AT73" s="1"/>
      <c r="AU73" s="1"/>
      <c r="AV73" s="1"/>
      <c r="AW73" s="1"/>
      <c r="AX73" s="1"/>
      <c r="AY73" s="1"/>
      <c r="AZ73" s="1"/>
      <c r="BA73" s="1"/>
      <c r="BB73" s="1"/>
      <c r="BC73" s="1"/>
      <c r="BD73" s="1"/>
      <c r="BE73" s="1"/>
      <c r="BF73" s="1"/>
    </row>
    <row r="74" spans="1:58">
      <c r="A74" s="73" t="s">
        <v>296</v>
      </c>
      <c r="B74" s="73" t="s">
        <v>297</v>
      </c>
      <c r="C74" s="73">
        <v>7.1391596674247305E-5</v>
      </c>
      <c r="D74" s="73">
        <v>7.1391596674247305E-5</v>
      </c>
      <c r="E74" s="73">
        <v>7.1391596674247305E-5</v>
      </c>
      <c r="F74" s="73">
        <v>7.1391596674247305E-5</v>
      </c>
      <c r="G74" s="73">
        <v>7.1391596674247305E-5</v>
      </c>
      <c r="H74" s="73">
        <v>7.1391596674247305E-5</v>
      </c>
      <c r="I74" s="73">
        <v>7.1391596674247305E-5</v>
      </c>
      <c r="J74" s="73">
        <v>8.6081194792526894E-5</v>
      </c>
      <c r="K74" s="73">
        <v>1.01985139685E-4</v>
      </c>
      <c r="L74" s="73">
        <v>1.01985139685E-4</v>
      </c>
      <c r="M74" s="73">
        <v>1.01985139685E-4</v>
      </c>
      <c r="N74" s="73">
        <v>1.0342936280328E-4</v>
      </c>
      <c r="O74" s="73">
        <v>1.33267478842706E-4</v>
      </c>
      <c r="P74" s="73">
        <v>1.16437365491452E-4</v>
      </c>
      <c r="Q74" s="73">
        <v>1.14938171943065E-4</v>
      </c>
      <c r="R74" s="73">
        <v>1.14938171943065E-4</v>
      </c>
      <c r="S74" s="73">
        <v>1.14938171943065E-4</v>
      </c>
      <c r="T74" s="73">
        <v>1.14938171943065E-4</v>
      </c>
      <c r="U74" s="73">
        <v>1.7626318381266601E-4</v>
      </c>
      <c r="V74" s="73">
        <v>2.7485215053763402E-4</v>
      </c>
      <c r="W74" s="73">
        <v>2.7485215053763402E-4</v>
      </c>
      <c r="X74" s="73">
        <v>2.7485215053763402E-4</v>
      </c>
      <c r="Y74" s="73">
        <v>2.7485215053763402E-4</v>
      </c>
      <c r="Z74" s="73">
        <v>8.8252277014463302E-4</v>
      </c>
      <c r="AA74" s="73">
        <v>3.5966844251375698E-3</v>
      </c>
      <c r="AB74" s="73">
        <v>5.4335771505376398E-3</v>
      </c>
      <c r="AC74" s="73">
        <v>8.9156207437275994E-3</v>
      </c>
      <c r="AD74" s="73">
        <v>1.5365068100358399E-2</v>
      </c>
      <c r="AE74" s="73">
        <v>2.0223704525089599E-2</v>
      </c>
      <c r="AF74" s="73">
        <v>2.6985483870967698E-2</v>
      </c>
      <c r="AG74" s="73">
        <v>3.2615621953404998E-2</v>
      </c>
      <c r="AH74" s="73">
        <v>3.67633074820789E-2</v>
      </c>
      <c r="AI74" s="73">
        <v>4.3685167383512503E-2</v>
      </c>
      <c r="AJ74" s="73">
        <v>6.4871187589605694E-2</v>
      </c>
      <c r="AK74" s="73">
        <v>9.5568238854515902E-2</v>
      </c>
      <c r="AL74" s="1">
        <v>0.119913872960145</v>
      </c>
      <c r="AM74" s="1">
        <v>0.16354716757520099</v>
      </c>
      <c r="AN74" s="1">
        <v>0.204796277898216</v>
      </c>
      <c r="AO74" s="1">
        <v>0.23116590058234099</v>
      </c>
      <c r="AP74" s="1">
        <v>0.26664297240719098</v>
      </c>
      <c r="AQ74" s="1">
        <v>0.54491917586876604</v>
      </c>
      <c r="AR74" s="1">
        <v>0.71630515780899495</v>
      </c>
      <c r="AS74" s="1">
        <v>0.79241708431316704</v>
      </c>
      <c r="AT74" s="1">
        <v>0.86676432652534496</v>
      </c>
      <c r="AU74" s="1">
        <v>0.89949485400706297</v>
      </c>
      <c r="AV74" s="1">
        <v>0.90627897003822699</v>
      </c>
      <c r="AW74" s="1">
        <v>0.91645177271303002</v>
      </c>
      <c r="AX74" s="1">
        <v>0.93524784557480201</v>
      </c>
      <c r="AY74" s="1">
        <v>1.05785833333333</v>
      </c>
      <c r="AZ74" s="1">
        <v>1.4088000000000001</v>
      </c>
      <c r="BA74" s="1">
        <v>1.431025</v>
      </c>
      <c r="BB74" s="1">
        <v>1.5118499999999999</v>
      </c>
      <c r="BC74" s="1">
        <v>1.7958166666666699</v>
      </c>
      <c r="BD74" s="1">
        <v>1.9540500000000001</v>
      </c>
      <c r="BE74" s="1"/>
      <c r="BF74" s="1"/>
    </row>
    <row r="75" spans="1:58">
      <c r="A75" s="73" t="s">
        <v>298</v>
      </c>
      <c r="B75" s="73" t="s">
        <v>299</v>
      </c>
      <c r="C75" s="73">
        <v>30.000300003</v>
      </c>
      <c r="D75" s="73">
        <v>30.000050024666699</v>
      </c>
      <c r="E75" s="73">
        <v>30.000000028999999</v>
      </c>
      <c r="F75" s="73">
        <v>30.000000028999999</v>
      </c>
      <c r="G75" s="73">
        <v>30.000000028999999</v>
      </c>
      <c r="H75" s="73">
        <v>30.000000028999999</v>
      </c>
      <c r="I75" s="73">
        <v>30.000000028999999</v>
      </c>
      <c r="J75" s="73">
        <v>30.000000028999999</v>
      </c>
      <c r="K75" s="73">
        <v>30.000000028999999</v>
      </c>
      <c r="L75" s="73">
        <v>30.000000028999999</v>
      </c>
      <c r="M75" s="73">
        <v>30.000000028999999</v>
      </c>
      <c r="N75" s="73">
        <v>30.0000000289151</v>
      </c>
      <c r="O75" s="73">
        <v>30.000300003</v>
      </c>
      <c r="P75" s="73">
        <v>29.625150007551699</v>
      </c>
      <c r="Q75" s="73">
        <v>30.000300003</v>
      </c>
      <c r="R75" s="73">
        <v>32.051324999999999</v>
      </c>
      <c r="S75" s="73">
        <v>36.517583332333302</v>
      </c>
      <c r="T75" s="73">
        <v>36.838416665666699</v>
      </c>
      <c r="U75" s="73">
        <v>36.745416665666703</v>
      </c>
      <c r="V75" s="73">
        <v>37.038416665666702</v>
      </c>
      <c r="W75" s="73">
        <v>42.616583332333299</v>
      </c>
      <c r="X75" s="73">
        <v>55.408416665666699</v>
      </c>
      <c r="Y75" s="73">
        <v>66.803166665749998</v>
      </c>
      <c r="Z75" s="73">
        <v>88.064249999500007</v>
      </c>
      <c r="AA75" s="73">
        <v>112.716583333</v>
      </c>
      <c r="AB75" s="73">
        <v>138.11908333299999</v>
      </c>
      <c r="AC75" s="73">
        <v>139.98116666658299</v>
      </c>
      <c r="AD75" s="73">
        <v>135.42949999999999</v>
      </c>
      <c r="AE75" s="73">
        <v>141.8605</v>
      </c>
      <c r="AF75" s="73">
        <v>162.41658333333299</v>
      </c>
      <c r="AG75" s="73">
        <v>158.513916666667</v>
      </c>
      <c r="AH75" s="73">
        <v>182.266416666667</v>
      </c>
      <c r="AI75" s="73">
        <v>190.62424999999999</v>
      </c>
      <c r="AJ75" s="73">
        <v>229.24984333333299</v>
      </c>
      <c r="AK75" s="73">
        <v>242.60281749999999</v>
      </c>
      <c r="AL75" s="1">
        <v>231.66273583333299</v>
      </c>
      <c r="AM75" s="1">
        <v>240.71154250000001</v>
      </c>
      <c r="AN75" s="1">
        <v>273.05785333333301</v>
      </c>
      <c r="AO75" s="1">
        <v>295.52910500000002</v>
      </c>
      <c r="AP75" s="1">
        <v>305.64660416666698</v>
      </c>
      <c r="AQ75" s="1">
        <v>365.39856083333302</v>
      </c>
      <c r="AR75" s="1"/>
      <c r="AS75" s="1"/>
      <c r="AT75" s="1"/>
      <c r="AU75" s="1"/>
      <c r="AV75" s="1"/>
      <c r="AW75" s="1"/>
      <c r="AX75" s="1"/>
      <c r="AY75" s="1"/>
      <c r="AZ75" s="1"/>
      <c r="BA75" s="1"/>
      <c r="BB75" s="1"/>
      <c r="BC75" s="1"/>
      <c r="BD75" s="1"/>
      <c r="BE75" s="1"/>
      <c r="BF75" s="1"/>
    </row>
    <row r="76" spans="1:58">
      <c r="A76" s="73" t="s">
        <v>300</v>
      </c>
      <c r="B76" s="73" t="s">
        <v>301</v>
      </c>
      <c r="C76" s="73">
        <v>6.9071400059071397</v>
      </c>
      <c r="D76" s="73">
        <v>6.9071400059071397</v>
      </c>
      <c r="E76" s="73">
        <v>6.9071400059071397</v>
      </c>
      <c r="F76" s="73">
        <v>6.9071400059071397</v>
      </c>
      <c r="G76" s="73">
        <v>6.9071400059071397</v>
      </c>
      <c r="H76" s="73">
        <v>6.9071400059071397</v>
      </c>
      <c r="I76" s="73">
        <v>6.9071400059071397</v>
      </c>
      <c r="J76" s="73">
        <v>7.0059500060059499</v>
      </c>
      <c r="K76" s="73">
        <v>7.5000000064999996</v>
      </c>
      <c r="L76" s="73">
        <v>7.5000000064999996</v>
      </c>
      <c r="M76" s="73">
        <v>7.5000000064999996</v>
      </c>
      <c r="N76" s="73">
        <v>7.4175956555804303</v>
      </c>
      <c r="O76" s="73">
        <v>6.9492916656666699</v>
      </c>
      <c r="P76" s="73">
        <v>6.049499999</v>
      </c>
      <c r="Q76" s="73">
        <v>6.0948999989999999</v>
      </c>
      <c r="R76" s="73">
        <v>5.746149999</v>
      </c>
      <c r="S76" s="73">
        <v>6.0450249989999998</v>
      </c>
      <c r="T76" s="73">
        <v>6.0031916656666704</v>
      </c>
      <c r="U76" s="73">
        <v>5.5146249989999996</v>
      </c>
      <c r="V76" s="73">
        <v>5.2609583323333302</v>
      </c>
      <c r="W76" s="73">
        <v>5.6359416656666701</v>
      </c>
      <c r="X76" s="73">
        <v>7.1233666656666701</v>
      </c>
      <c r="Y76" s="73">
        <v>8.3324416661666696</v>
      </c>
      <c r="Z76" s="73">
        <v>9.1449916657500001</v>
      </c>
      <c r="AA76" s="73">
        <v>10.356591666250001</v>
      </c>
      <c r="AB76" s="73">
        <v>10.5963916664167</v>
      </c>
      <c r="AC76" s="73">
        <v>8.0909916665833403</v>
      </c>
      <c r="AD76" s="73">
        <v>6.8403166666666699</v>
      </c>
      <c r="AE76" s="73">
        <v>6.7315250000000004</v>
      </c>
      <c r="AF76" s="73">
        <v>7.3101750000000001</v>
      </c>
      <c r="AG76" s="73">
        <v>6.1885583333333303</v>
      </c>
      <c r="AH76" s="73">
        <v>6.3964583333333298</v>
      </c>
      <c r="AI76" s="73">
        <v>6.0361333333333302</v>
      </c>
      <c r="AJ76" s="73">
        <v>6.4839391666666701</v>
      </c>
      <c r="AK76" s="73">
        <v>6.3605516666666704</v>
      </c>
      <c r="AL76" s="1"/>
      <c r="AM76" s="1"/>
      <c r="AN76" s="1"/>
      <c r="AO76" s="1"/>
      <c r="AP76" s="1"/>
      <c r="AQ76" s="1"/>
      <c r="AR76" s="1"/>
      <c r="AS76" s="1"/>
      <c r="AT76" s="1"/>
      <c r="AU76" s="1"/>
      <c r="AV76" s="1"/>
      <c r="AW76" s="1"/>
      <c r="AX76" s="1"/>
      <c r="AY76" s="1"/>
      <c r="AZ76" s="1"/>
      <c r="BA76" s="1"/>
      <c r="BB76" s="1"/>
      <c r="BC76" s="1"/>
      <c r="BD76" s="1"/>
      <c r="BE76" s="1"/>
      <c r="BF76" s="1"/>
    </row>
    <row r="77" spans="1:58">
      <c r="A77" s="73" t="s">
        <v>302</v>
      </c>
      <c r="B77" s="73" t="s">
        <v>303</v>
      </c>
      <c r="C77" s="73">
        <v>1.7142900007142901</v>
      </c>
      <c r="D77" s="73">
        <v>1.7142900007142901</v>
      </c>
      <c r="E77" s="73">
        <v>1.7142900007142901</v>
      </c>
      <c r="F77" s="73">
        <v>1.7142900007142901</v>
      </c>
      <c r="G77" s="73">
        <v>1.7142900007142901</v>
      </c>
      <c r="H77" s="73">
        <v>1.7142900007142901</v>
      </c>
      <c r="I77" s="73">
        <v>1.7142900007142901</v>
      </c>
      <c r="J77" s="73">
        <v>1.7619083340952399</v>
      </c>
      <c r="K77" s="73">
        <v>2.0000000010000001</v>
      </c>
      <c r="L77" s="73">
        <v>2.0000000010000001</v>
      </c>
      <c r="M77" s="73">
        <v>2.0000000010000001</v>
      </c>
      <c r="N77" s="73">
        <v>1.97487273321145</v>
      </c>
      <c r="O77" s="73">
        <v>1.9212781494760101</v>
      </c>
      <c r="P77" s="73">
        <v>1.9592192359816101</v>
      </c>
      <c r="Q77" s="73">
        <v>2.0532324085176299</v>
      </c>
      <c r="R77" s="73">
        <v>2.16979583233333</v>
      </c>
      <c r="S77" s="73">
        <v>2.6146708328333301</v>
      </c>
      <c r="T77" s="73">
        <v>2.7</v>
      </c>
      <c r="U77" s="73">
        <v>2.7</v>
      </c>
      <c r="V77" s="73">
        <v>2.7</v>
      </c>
      <c r="W77" s="73">
        <v>2.7</v>
      </c>
      <c r="X77" s="73">
        <v>2.7</v>
      </c>
      <c r="Y77" s="73">
        <v>2.7</v>
      </c>
      <c r="Z77" s="73">
        <v>2.7</v>
      </c>
      <c r="AA77" s="73">
        <v>2.7</v>
      </c>
      <c r="AB77" s="73">
        <v>2.7</v>
      </c>
      <c r="AC77" s="73">
        <v>2.7</v>
      </c>
      <c r="AD77" s="73">
        <v>2.7</v>
      </c>
      <c r="AE77" s="73">
        <v>2.7</v>
      </c>
      <c r="AF77" s="73">
        <v>2.7</v>
      </c>
      <c r="AG77" s="73">
        <v>2.7</v>
      </c>
      <c r="AH77" s="73">
        <v>2.7</v>
      </c>
      <c r="AI77" s="73">
        <v>2.7</v>
      </c>
      <c r="AJ77" s="73">
        <v>2.7</v>
      </c>
      <c r="AK77" s="73">
        <v>2.7</v>
      </c>
      <c r="AL77" s="1">
        <v>2.7</v>
      </c>
      <c r="AM77" s="1">
        <v>2.7</v>
      </c>
      <c r="AN77" s="1">
        <v>2.7</v>
      </c>
      <c r="AO77" s="1">
        <v>2.7</v>
      </c>
      <c r="AP77" s="1">
        <v>2.7</v>
      </c>
      <c r="AQ77" s="1">
        <v>2.7</v>
      </c>
      <c r="AR77" s="1">
        <v>2.7</v>
      </c>
      <c r="AS77" s="1">
        <v>2.7</v>
      </c>
      <c r="AT77" s="1">
        <v>2.7</v>
      </c>
      <c r="AU77" s="1">
        <v>2.7</v>
      </c>
      <c r="AV77" s="1">
        <v>2.7</v>
      </c>
      <c r="AW77" s="1">
        <v>2.7</v>
      </c>
      <c r="AX77" s="1">
        <v>2.7</v>
      </c>
      <c r="AY77" s="1">
        <v>2.7</v>
      </c>
      <c r="AZ77" s="1">
        <v>2.7</v>
      </c>
      <c r="BA77" s="1">
        <v>2.7</v>
      </c>
      <c r="BB77" s="1">
        <v>2.7</v>
      </c>
      <c r="BC77" s="1">
        <v>2.7</v>
      </c>
      <c r="BD77" s="1">
        <v>2.7</v>
      </c>
      <c r="BE77" s="1">
        <v>2.7</v>
      </c>
      <c r="BF77" s="1">
        <v>2.7</v>
      </c>
    </row>
    <row r="78" spans="1:58">
      <c r="A78" s="73" t="s">
        <v>304</v>
      </c>
      <c r="B78" s="73" t="s">
        <v>305</v>
      </c>
      <c r="AL78" s="1"/>
      <c r="AM78" s="1"/>
      <c r="AN78" s="1"/>
      <c r="AO78" s="1"/>
      <c r="AP78" s="1"/>
      <c r="AQ78" s="1"/>
      <c r="AR78" s="1"/>
      <c r="AS78" s="1"/>
      <c r="AT78" s="1"/>
      <c r="AU78" s="1"/>
      <c r="AV78" s="1"/>
      <c r="AW78" s="1"/>
      <c r="AX78" s="1"/>
      <c r="AY78" s="1"/>
      <c r="AZ78" s="1"/>
      <c r="BA78" s="1"/>
      <c r="BB78" s="1"/>
      <c r="BC78" s="1"/>
      <c r="BD78" s="1"/>
      <c r="BE78" s="1"/>
      <c r="BF78" s="1"/>
    </row>
    <row r="79" spans="1:58">
      <c r="A79" s="73" t="s">
        <v>306</v>
      </c>
      <c r="B79" s="73" t="s">
        <v>307</v>
      </c>
      <c r="C79" s="73">
        <v>1</v>
      </c>
      <c r="D79" s="73">
        <v>1</v>
      </c>
      <c r="E79" s="73">
        <v>1</v>
      </c>
      <c r="F79" s="73">
        <v>1</v>
      </c>
      <c r="G79" s="73">
        <v>1</v>
      </c>
      <c r="H79" s="73">
        <v>1</v>
      </c>
      <c r="I79" s="73">
        <v>1</v>
      </c>
      <c r="J79" s="73">
        <v>1</v>
      </c>
      <c r="K79" s="73">
        <v>1</v>
      </c>
      <c r="L79" s="73">
        <v>1</v>
      </c>
      <c r="M79" s="73">
        <v>1</v>
      </c>
      <c r="N79" s="73">
        <v>0.99999999900000003</v>
      </c>
      <c r="O79" s="73">
        <v>1</v>
      </c>
      <c r="P79" s="73">
        <v>1</v>
      </c>
      <c r="Q79" s="73">
        <v>0.99999999949999996</v>
      </c>
      <c r="R79" s="73">
        <v>0.99999999900000003</v>
      </c>
      <c r="S79" s="73">
        <v>0.99999999900000003</v>
      </c>
      <c r="T79" s="73">
        <v>0.99999999900000003</v>
      </c>
      <c r="U79" s="73">
        <v>0.99999999900000003</v>
      </c>
      <c r="V79" s="73">
        <v>0.99999999900000003</v>
      </c>
      <c r="W79" s="73">
        <v>0.99999999900000003</v>
      </c>
      <c r="X79" s="73">
        <v>0.99999999900000003</v>
      </c>
      <c r="Y79" s="73">
        <v>0.99999999900000003</v>
      </c>
      <c r="Z79" s="73">
        <v>0.99999999900000003</v>
      </c>
      <c r="AA79" s="73">
        <v>0.99999999958333297</v>
      </c>
      <c r="AB79" s="73">
        <v>1</v>
      </c>
      <c r="AC79" s="73">
        <v>1.875</v>
      </c>
      <c r="AD79" s="73">
        <v>2.5</v>
      </c>
      <c r="AE79" s="73">
        <v>2.6195833333333298</v>
      </c>
      <c r="AF79" s="73">
        <v>2.8161166666666699</v>
      </c>
      <c r="AG79" s="73">
        <v>4.4857583333333304</v>
      </c>
      <c r="AH79" s="73">
        <v>5.02888</v>
      </c>
      <c r="AI79" s="73">
        <v>5.1706300000000001</v>
      </c>
      <c r="AJ79" s="73">
        <v>5.6353625000000003</v>
      </c>
      <c r="AK79" s="73">
        <v>5.7512008333333302</v>
      </c>
      <c r="AL79" s="1">
        <v>5.8103425</v>
      </c>
      <c r="AM79" s="1">
        <v>6.0495124999999996</v>
      </c>
      <c r="AN79" s="1">
        <v>6.0652691666666696</v>
      </c>
      <c r="AO79" s="1">
        <v>6.3946533333333297</v>
      </c>
      <c r="AP79" s="1">
        <v>7.3856099999999998</v>
      </c>
      <c r="AQ79" s="1">
        <v>7.7631591666666697</v>
      </c>
      <c r="AR79" s="1">
        <v>7.8585925000000003</v>
      </c>
      <c r="AS79" s="1">
        <v>7.8216450000000002</v>
      </c>
      <c r="AT79" s="1">
        <v>7.9408466666666699</v>
      </c>
      <c r="AU79" s="1">
        <v>7.94649583333333</v>
      </c>
      <c r="AV79" s="1">
        <v>7.6339441666666703</v>
      </c>
      <c r="AW79" s="1">
        <v>7.6026308333333299</v>
      </c>
      <c r="AX79" s="1">
        <v>7.6733041666666697</v>
      </c>
      <c r="AY79" s="1">
        <v>7.5600283333333298</v>
      </c>
      <c r="AZ79" s="1">
        <v>8.1615554166666708</v>
      </c>
      <c r="BA79" s="1">
        <v>8.0577708333333309</v>
      </c>
      <c r="BB79" s="1">
        <v>7.7854183333333298</v>
      </c>
      <c r="BC79" s="1">
        <v>7.8336054166666704</v>
      </c>
      <c r="BD79" s="1">
        <v>7.8568137499999997</v>
      </c>
      <c r="BE79" s="1">
        <v>7.7322333333333297</v>
      </c>
      <c r="BF79" s="1">
        <v>7.6548150000000001</v>
      </c>
    </row>
    <row r="80" spans="1:58">
      <c r="A80" s="73" t="s">
        <v>308</v>
      </c>
      <c r="B80" s="73" t="s">
        <v>309</v>
      </c>
      <c r="C80" s="73">
        <v>24.685000023684999</v>
      </c>
      <c r="D80" s="73">
        <v>24.685000023684999</v>
      </c>
      <c r="E80" s="73">
        <v>24.685000023684999</v>
      </c>
      <c r="F80" s="73">
        <v>24.685000023684999</v>
      </c>
      <c r="G80" s="73">
        <v>24.685000023684999</v>
      </c>
      <c r="H80" s="73">
        <v>24.685000023684999</v>
      </c>
      <c r="I80" s="73">
        <v>24.685000023684999</v>
      </c>
      <c r="J80" s="73">
        <v>24.685000023684999</v>
      </c>
      <c r="K80" s="73">
        <v>24.685000023684999</v>
      </c>
      <c r="L80" s="73">
        <v>24.685000023684999</v>
      </c>
      <c r="M80" s="73">
        <v>24.685000023684999</v>
      </c>
      <c r="N80" s="73">
        <v>24.612752017628001</v>
      </c>
      <c r="O80" s="73">
        <v>22.7362739789965</v>
      </c>
      <c r="P80" s="73">
        <v>20.716091769979101</v>
      </c>
      <c r="Q80" s="73">
        <v>20.556276171700802</v>
      </c>
      <c r="R80" s="73">
        <v>20.6732649333333</v>
      </c>
      <c r="S80" s="73">
        <v>21.3819569425</v>
      </c>
      <c r="T80" s="73">
        <v>21.144482672500001</v>
      </c>
      <c r="U80" s="73">
        <v>19.723540754999998</v>
      </c>
      <c r="V80" s="73">
        <v>19.1070133208333</v>
      </c>
      <c r="W80" s="73">
        <v>18.9688930416667</v>
      </c>
      <c r="X80" s="73">
        <v>20.948117119166699</v>
      </c>
      <c r="Y80" s="73">
        <v>22.366028524166701</v>
      </c>
      <c r="Z80" s="73">
        <v>23.095183975000001</v>
      </c>
      <c r="AA80" s="73">
        <v>24.089943695833298</v>
      </c>
      <c r="AB80" s="73">
        <v>24.333098786666699</v>
      </c>
      <c r="AC80" s="73">
        <v>333.45249999999999</v>
      </c>
      <c r="AD80" s="73">
        <v>428.40249999999997</v>
      </c>
      <c r="AE80" s="73">
        <v>474.39583333333297</v>
      </c>
      <c r="AF80" s="73">
        <v>591.64583333333303</v>
      </c>
      <c r="AG80" s="73">
        <v>660.16666666666697</v>
      </c>
      <c r="AH80" s="73">
        <v>753.85808333333296</v>
      </c>
      <c r="AI80" s="73">
        <v>902.00133333333304</v>
      </c>
      <c r="AJ80" s="73">
        <v>955.49033333333296</v>
      </c>
      <c r="AK80" s="73">
        <v>976.63641666666695</v>
      </c>
      <c r="AL80" s="1">
        <v>991.41150000000005</v>
      </c>
      <c r="AM80" s="1">
        <v>1004.01658333333</v>
      </c>
      <c r="AN80" s="1">
        <v>1095.3254999999999</v>
      </c>
      <c r="AO80" s="1">
        <v>1236.8317500000001</v>
      </c>
      <c r="AP80" s="1">
        <v>1387.4013333333301</v>
      </c>
      <c r="AQ80" s="1">
        <v>1746.86991666667</v>
      </c>
      <c r="AR80" s="1">
        <v>1950.55833333333</v>
      </c>
      <c r="AS80" s="1">
        <v>1975.84375</v>
      </c>
      <c r="AT80" s="1">
        <v>1984.9312500000001</v>
      </c>
      <c r="AU80" s="1">
        <v>2243.9312500000001</v>
      </c>
      <c r="AV80" s="1">
        <v>3644.3333333333298</v>
      </c>
      <c r="AW80" s="1">
        <v>5148.75</v>
      </c>
      <c r="AX80" s="1">
        <v>4197.7520041666703</v>
      </c>
      <c r="AY80" s="1">
        <v>4601.6910041666697</v>
      </c>
      <c r="AZ80" s="1">
        <v>4801.0832375</v>
      </c>
      <c r="BA80" s="1">
        <v>5726.0710208333303</v>
      </c>
      <c r="BB80" s="1">
        <v>6658.0312583333298</v>
      </c>
      <c r="BC80" s="1">
        <v>6985.8290263333301</v>
      </c>
      <c r="BD80" s="1">
        <v>6907.8780694999996</v>
      </c>
      <c r="BE80" s="1">
        <v>7014.1187772499998</v>
      </c>
      <c r="BF80" s="1">
        <v>7485.51674166667</v>
      </c>
    </row>
    <row r="81" spans="1:58">
      <c r="A81" s="73" t="s">
        <v>310</v>
      </c>
      <c r="B81" s="73" t="s">
        <v>311</v>
      </c>
      <c r="C81" s="73">
        <v>0.44230769274999998</v>
      </c>
      <c r="D81" s="73">
        <v>0.44230769274999998</v>
      </c>
      <c r="E81" s="73">
        <v>0.44230769274999998</v>
      </c>
      <c r="F81" s="73">
        <v>0.44230769274999998</v>
      </c>
      <c r="G81" s="73">
        <v>0.44230769274999998</v>
      </c>
      <c r="H81" s="73">
        <v>0.44230769274999998</v>
      </c>
      <c r="I81" s="73">
        <v>0.44230769274999998</v>
      </c>
      <c r="J81" s="73">
        <v>0.44230769274999998</v>
      </c>
      <c r="K81" s="73">
        <v>0.44230769274999998</v>
      </c>
      <c r="L81" s="73">
        <v>0.44230769274999998</v>
      </c>
      <c r="M81" s="73">
        <v>0.44230769274999998</v>
      </c>
      <c r="N81" s="73">
        <v>0.43631031211778598</v>
      </c>
      <c r="O81" s="73">
        <v>0.41620641025384802</v>
      </c>
      <c r="P81" s="73">
        <v>0.37715641025256502</v>
      </c>
      <c r="Q81" s="73">
        <v>0.39089487179230897</v>
      </c>
      <c r="R81" s="73">
        <v>0.39297307691794903</v>
      </c>
      <c r="S81" s="73">
        <v>0.46506282050897402</v>
      </c>
      <c r="T81" s="73">
        <v>0.51759904644615595</v>
      </c>
      <c r="U81" s="73">
        <v>0.53905898101025695</v>
      </c>
      <c r="V81" s="73">
        <v>0.52395467091410297</v>
      </c>
      <c r="W81" s="73">
        <v>0.52016712113846297</v>
      </c>
      <c r="X81" s="73">
        <v>0.57444162668717902</v>
      </c>
      <c r="Y81" s="73">
        <v>0.61332410254871905</v>
      </c>
      <c r="Z81" s="73">
        <v>0.64767012819102598</v>
      </c>
      <c r="AA81" s="73">
        <v>1.6086282051281999</v>
      </c>
      <c r="AB81" s="73">
        <v>2.4502564102564102</v>
      </c>
      <c r="AC81" s="73">
        <v>3.13274358974359</v>
      </c>
      <c r="AD81" s="73">
        <v>8.6001282051282004</v>
      </c>
      <c r="AE81" s="73">
        <v>17.072410256410201</v>
      </c>
      <c r="AF81" s="73">
        <v>27.8483846153846</v>
      </c>
      <c r="AG81" s="73">
        <v>33.622410256410198</v>
      </c>
      <c r="AH81" s="73">
        <v>56.286256410256399</v>
      </c>
      <c r="AI81" s="73">
        <v>106.675576923077</v>
      </c>
      <c r="AJ81" s="73">
        <v>155.106205128205</v>
      </c>
      <c r="AK81" s="73">
        <v>198.34064102564099</v>
      </c>
      <c r="AL81" s="1">
        <v>278.03910256410302</v>
      </c>
      <c r="AM81" s="1">
        <v>405.745</v>
      </c>
      <c r="AN81" s="1">
        <v>583.66937235339606</v>
      </c>
      <c r="AO81" s="1">
        <v>589.951774567332</v>
      </c>
      <c r="AP81" s="1">
        <v>615.69913197380595</v>
      </c>
      <c r="AQ81" s="1">
        <v>711.97627443083297</v>
      </c>
      <c r="AR81" s="1">
        <v>733.03850707000004</v>
      </c>
      <c r="AS81" s="1">
        <v>696.98820361166702</v>
      </c>
      <c r="AT81" s="1">
        <v>581.20031386416701</v>
      </c>
      <c r="AU81" s="1">
        <v>528.28480930499995</v>
      </c>
      <c r="AV81" s="1">
        <v>527.46814284000004</v>
      </c>
      <c r="AW81" s="1">
        <v>522.89010961083295</v>
      </c>
      <c r="AX81" s="1">
        <v>479.26678258750002</v>
      </c>
      <c r="AY81" s="1">
        <v>447.80525556077299</v>
      </c>
      <c r="AZ81" s="1">
        <v>472.18629075489298</v>
      </c>
      <c r="BA81" s="1">
        <v>495.277021572396</v>
      </c>
      <c r="BB81" s="1">
        <v>471.86611409170001</v>
      </c>
      <c r="BC81" s="1">
        <v>510.52713590196998</v>
      </c>
      <c r="BD81" s="1">
        <v>494.04003744699003</v>
      </c>
      <c r="BE81" s="1">
        <v>494.41495286493699</v>
      </c>
      <c r="BF81" s="1">
        <v>591.44950750132796</v>
      </c>
    </row>
    <row r="82" spans="1:58">
      <c r="A82" s="73" t="s">
        <v>312</v>
      </c>
      <c r="B82" s="73" t="s">
        <v>313</v>
      </c>
      <c r="C82" s="73">
        <v>1.7142900007142901</v>
      </c>
      <c r="D82" s="73">
        <v>1.7142900007142901</v>
      </c>
      <c r="E82" s="73">
        <v>1.7142900007142901</v>
      </c>
      <c r="F82" s="73">
        <v>1.7142900007142901</v>
      </c>
      <c r="G82" s="73">
        <v>1.7142900007142901</v>
      </c>
      <c r="H82" s="73">
        <v>1.7142900007142901</v>
      </c>
      <c r="I82" s="73">
        <v>1.7142900007142901</v>
      </c>
      <c r="J82" s="73">
        <v>1.7380991672619099</v>
      </c>
      <c r="K82" s="73">
        <v>2.0000000010000001</v>
      </c>
      <c r="L82" s="73">
        <v>2.0000000010000001</v>
      </c>
      <c r="M82" s="73">
        <v>2.0000000010000001</v>
      </c>
      <c r="N82" s="73">
        <v>1.98866024493247</v>
      </c>
      <c r="O82" s="73">
        <v>2.0872729631517299</v>
      </c>
      <c r="P82" s="73">
        <v>2.1061762107568001</v>
      </c>
      <c r="Q82" s="73">
        <v>2.2268552932326</v>
      </c>
      <c r="R82" s="73">
        <v>2.3553841543784801</v>
      </c>
      <c r="S82" s="73">
        <v>2.5499999990000002</v>
      </c>
      <c r="T82" s="73">
        <v>2.5499999990000002</v>
      </c>
      <c r="U82" s="73">
        <v>2.5499999990000002</v>
      </c>
      <c r="V82" s="73">
        <v>2.5499999990000002</v>
      </c>
      <c r="W82" s="73">
        <v>2.5499999990000002</v>
      </c>
      <c r="X82" s="73">
        <v>2.8124999989999999</v>
      </c>
      <c r="Y82" s="73">
        <v>2.9999999989999999</v>
      </c>
      <c r="Z82" s="73">
        <v>2.9999999989999999</v>
      </c>
      <c r="AA82" s="73">
        <v>3.8315716662499999</v>
      </c>
      <c r="AB82" s="73">
        <v>4.2518549999166702</v>
      </c>
      <c r="AC82" s="73">
        <v>4.2724166666666701</v>
      </c>
      <c r="AD82" s="73">
        <v>9.7558333333333298</v>
      </c>
      <c r="AE82" s="73">
        <v>10</v>
      </c>
      <c r="AF82" s="73">
        <v>27.158750000000001</v>
      </c>
      <c r="AG82" s="73">
        <v>39.533333333333303</v>
      </c>
      <c r="AH82" s="73">
        <v>111.810666666667</v>
      </c>
      <c r="AI82" s="73">
        <v>125.0025</v>
      </c>
      <c r="AJ82" s="73">
        <v>126.73044166666701</v>
      </c>
      <c r="AK82" s="73">
        <v>138.290240833333</v>
      </c>
      <c r="AL82" s="1">
        <v>141.98916666666699</v>
      </c>
      <c r="AM82" s="1">
        <v>140.375</v>
      </c>
      <c r="AN82" s="1">
        <v>142.400833333333</v>
      </c>
      <c r="AO82" s="1">
        <v>150.51916666666699</v>
      </c>
      <c r="AP82" s="1">
        <v>177.995</v>
      </c>
      <c r="AQ82" s="1">
        <v>182.43</v>
      </c>
      <c r="AR82" s="1">
        <v>187.32083333333301</v>
      </c>
      <c r="AS82" s="1">
        <v>190.66499999999999</v>
      </c>
      <c r="AT82" s="1">
        <v>193.87833333333299</v>
      </c>
      <c r="AU82" s="1">
        <v>198.3075</v>
      </c>
      <c r="AV82" s="1">
        <v>199.875</v>
      </c>
      <c r="AW82" s="1">
        <v>200.18833333333299</v>
      </c>
      <c r="AX82" s="1">
        <v>202.34666666666701</v>
      </c>
      <c r="AY82" s="1">
        <v>203.63333333333301</v>
      </c>
      <c r="AZ82" s="1">
        <v>203.95</v>
      </c>
      <c r="BA82" s="1">
        <v>203.63583333333301</v>
      </c>
      <c r="BB82" s="1">
        <v>204.01750000000001</v>
      </c>
      <c r="BC82" s="1">
        <v>204.35833333333301</v>
      </c>
      <c r="BD82" s="1">
        <v>205.39416666666699</v>
      </c>
      <c r="BE82" s="1">
        <v>206.449166666667</v>
      </c>
      <c r="BF82" s="1">
        <v>206.5</v>
      </c>
    </row>
    <row r="83" spans="1:58">
      <c r="A83" s="73" t="s">
        <v>314</v>
      </c>
      <c r="B83" s="73" t="s">
        <v>315</v>
      </c>
      <c r="C83" s="73">
        <v>5.0000000040000003</v>
      </c>
      <c r="D83" s="73">
        <v>5.0000000040000003</v>
      </c>
      <c r="E83" s="73">
        <v>5.0000000040000003</v>
      </c>
      <c r="F83" s="73">
        <v>5.0000000040000003</v>
      </c>
      <c r="G83" s="73">
        <v>5.0000000040000003</v>
      </c>
      <c r="H83" s="73">
        <v>5.0000000040000003</v>
      </c>
      <c r="I83" s="73">
        <v>5.0000000040000003</v>
      </c>
      <c r="J83" s="73">
        <v>5.0000000040000003</v>
      </c>
      <c r="K83" s="73">
        <v>5.0000000040000003</v>
      </c>
      <c r="L83" s="73">
        <v>5.0000000040000003</v>
      </c>
      <c r="M83" s="73">
        <v>5.0000000040000003</v>
      </c>
      <c r="N83" s="73">
        <v>4.9999999989999999</v>
      </c>
      <c r="O83" s="73">
        <v>5.00001842480959</v>
      </c>
      <c r="P83" s="73">
        <v>5.00000000335534</v>
      </c>
      <c r="Q83" s="73">
        <v>5.0000041458920101</v>
      </c>
      <c r="R83" s="73">
        <v>4.9999999989999999</v>
      </c>
      <c r="S83" s="73">
        <v>4.9999999989999999</v>
      </c>
      <c r="T83" s="73">
        <v>4.9999999989999999</v>
      </c>
      <c r="U83" s="73">
        <v>4.9999999989999999</v>
      </c>
      <c r="V83" s="73">
        <v>4.9999999989999999</v>
      </c>
      <c r="W83" s="73">
        <v>4.9999999989999999</v>
      </c>
      <c r="X83" s="73">
        <v>4.9999999989999999</v>
      </c>
      <c r="Y83" s="73">
        <v>4.9999999989999999</v>
      </c>
      <c r="Z83" s="73">
        <v>4.9999999989999999</v>
      </c>
      <c r="AA83" s="73">
        <v>4.9999999995833297</v>
      </c>
      <c r="AB83" s="73">
        <v>5</v>
      </c>
      <c r="AC83" s="73">
        <v>5</v>
      </c>
      <c r="AD83" s="73">
        <v>5</v>
      </c>
      <c r="AE83" s="73">
        <v>5</v>
      </c>
      <c r="AF83" s="73">
        <v>5</v>
      </c>
      <c r="AG83" s="73">
        <v>5</v>
      </c>
      <c r="AH83" s="73">
        <v>6.0341666666666702</v>
      </c>
      <c r="AI83" s="73">
        <v>9.8016666666666694</v>
      </c>
      <c r="AJ83" s="73">
        <v>12.8225</v>
      </c>
      <c r="AK83" s="73">
        <v>15.04</v>
      </c>
      <c r="AL83" s="1">
        <v>15.109733333333301</v>
      </c>
      <c r="AM83" s="1">
        <v>15.70115</v>
      </c>
      <c r="AN83" s="1">
        <v>16.654499999999999</v>
      </c>
      <c r="AO83" s="1">
        <v>16.7656666666667</v>
      </c>
      <c r="AP83" s="1">
        <v>16.937891666666701</v>
      </c>
      <c r="AQ83" s="1">
        <v>21.170666666666701</v>
      </c>
      <c r="AR83" s="1">
        <v>24.429083333333299</v>
      </c>
      <c r="AS83" s="1">
        <v>29.2504833333333</v>
      </c>
      <c r="AT83" s="1">
        <v>42.366758333333301</v>
      </c>
      <c r="AU83" s="1">
        <v>38.352033333333303</v>
      </c>
      <c r="AV83" s="1">
        <v>40.448549999999997</v>
      </c>
      <c r="AW83" s="1">
        <v>40.408516666666699</v>
      </c>
      <c r="AX83" s="1">
        <v>36.861416666666699</v>
      </c>
      <c r="AY83" s="1">
        <v>39.1075916666667</v>
      </c>
      <c r="AZ83" s="1">
        <v>41.197608333333299</v>
      </c>
      <c r="BA83" s="1">
        <v>39.797400000000003</v>
      </c>
      <c r="BB83" s="1">
        <v>40.522821939374403</v>
      </c>
      <c r="BC83" s="1">
        <v>41.949722952315597</v>
      </c>
      <c r="BD83" s="1">
        <v>43.462783333333299</v>
      </c>
      <c r="BE83" s="1">
        <v>45.2159808923792</v>
      </c>
      <c r="BF83" s="1">
        <v>50.706426673943902</v>
      </c>
    </row>
    <row r="84" spans="1:58">
      <c r="A84" s="73" t="s">
        <v>316</v>
      </c>
      <c r="B84" s="73" t="s">
        <v>317</v>
      </c>
      <c r="C84" s="73">
        <v>2.0000000010000001</v>
      </c>
      <c r="D84" s="73">
        <v>2.0000000010000001</v>
      </c>
      <c r="E84" s="73">
        <v>2.0000000010000001</v>
      </c>
      <c r="F84" s="73">
        <v>2.0000000010000001</v>
      </c>
      <c r="G84" s="73">
        <v>2.0000000010000001</v>
      </c>
      <c r="H84" s="73">
        <v>2.0000000010000001</v>
      </c>
      <c r="I84" s="73">
        <v>2.0000000010000001</v>
      </c>
      <c r="J84" s="73">
        <v>2.0000000010000001</v>
      </c>
      <c r="K84" s="73">
        <v>2.0000000010000001</v>
      </c>
      <c r="L84" s="73">
        <v>2.0000000010000001</v>
      </c>
      <c r="M84" s="73">
        <v>2.0000000010000001</v>
      </c>
      <c r="N84" s="73">
        <v>2</v>
      </c>
      <c r="O84" s="73">
        <v>2.0000092114837398</v>
      </c>
      <c r="P84" s="73">
        <v>2.0000000008388299</v>
      </c>
      <c r="Q84" s="73">
        <v>2.0000000004144698</v>
      </c>
      <c r="R84" s="73">
        <v>2</v>
      </c>
      <c r="S84" s="73">
        <v>2</v>
      </c>
      <c r="T84" s="73">
        <v>2</v>
      </c>
      <c r="U84" s="73">
        <v>2</v>
      </c>
      <c r="V84" s="73">
        <v>2</v>
      </c>
      <c r="W84" s="73">
        <v>2</v>
      </c>
      <c r="X84" s="73">
        <v>2</v>
      </c>
      <c r="Y84" s="73">
        <v>2</v>
      </c>
      <c r="Z84" s="73">
        <v>2</v>
      </c>
      <c r="AA84" s="73">
        <v>2</v>
      </c>
      <c r="AB84" s="73">
        <v>2</v>
      </c>
      <c r="AC84" s="73">
        <v>2</v>
      </c>
      <c r="AD84" s="73">
        <v>2</v>
      </c>
      <c r="AE84" s="73">
        <v>2</v>
      </c>
      <c r="AF84" s="73">
        <v>2</v>
      </c>
      <c r="AG84" s="73">
        <v>4.1119833333333302</v>
      </c>
      <c r="AH84" s="73">
        <v>5.31666666666667</v>
      </c>
      <c r="AI84" s="73">
        <v>5.4979166666666703</v>
      </c>
      <c r="AJ84" s="73">
        <v>6.4715833333333297</v>
      </c>
      <c r="AK84" s="73">
        <v>8.4087575000000001</v>
      </c>
      <c r="AL84" s="1">
        <v>9.4709866666666702</v>
      </c>
      <c r="AM84" s="1">
        <v>11.7053025</v>
      </c>
      <c r="AN84" s="1">
        <v>13.003474166666701</v>
      </c>
      <c r="AO84" s="1">
        <v>13.385014999999999</v>
      </c>
      <c r="AP84" s="1">
        <v>14.2131683333333</v>
      </c>
      <c r="AQ84" s="1">
        <v>14.8392033333333</v>
      </c>
      <c r="AR84" s="1">
        <v>15.4736666666667</v>
      </c>
      <c r="AS84" s="1">
        <v>16.4333833333333</v>
      </c>
      <c r="AT84" s="1">
        <v>17.3452916666667</v>
      </c>
      <c r="AU84" s="1">
        <v>18.206220714285699</v>
      </c>
      <c r="AV84" s="1">
        <v>18.8323416666667</v>
      </c>
      <c r="AW84" s="1">
        <v>18.895208333333301</v>
      </c>
      <c r="AX84" s="1">
        <v>18.895099999999999</v>
      </c>
      <c r="AY84" s="1">
        <v>18.9037583333333</v>
      </c>
      <c r="AZ84" s="1">
        <v>18.895099999999999</v>
      </c>
      <c r="BA84" s="1">
        <v>18.895099999999999</v>
      </c>
      <c r="BB84" s="1">
        <v>18.917141666666701</v>
      </c>
      <c r="BC84" s="1">
        <v>19.502249512161502</v>
      </c>
      <c r="BD84" s="1"/>
      <c r="BE84" s="1"/>
      <c r="BF84" s="1"/>
    </row>
    <row r="85" spans="1:58">
      <c r="A85" s="73" t="s">
        <v>318</v>
      </c>
      <c r="B85" s="73" t="s">
        <v>319</v>
      </c>
      <c r="C85" s="73">
        <v>5.7143000047142998</v>
      </c>
      <c r="D85" s="73">
        <v>5.7143000047142998</v>
      </c>
      <c r="E85" s="73">
        <v>5.7143000047142998</v>
      </c>
      <c r="F85" s="73">
        <v>5.7143000047142998</v>
      </c>
      <c r="G85" s="73">
        <v>5.7143000047142998</v>
      </c>
      <c r="H85" s="73">
        <v>5.7143000047142998</v>
      </c>
      <c r="I85" s="73">
        <v>5.7143000047142998</v>
      </c>
      <c r="J85" s="73">
        <v>5.7431583376002999</v>
      </c>
      <c r="K85" s="73">
        <v>6.0606000050605999</v>
      </c>
      <c r="L85" s="73">
        <v>6.0606000050605999</v>
      </c>
      <c r="M85" s="73">
        <v>6.0606000050605999</v>
      </c>
      <c r="N85" s="73">
        <v>5.9804104701834797</v>
      </c>
      <c r="O85" s="73">
        <v>5.6414166665833303</v>
      </c>
      <c r="P85" s="73">
        <v>5.1464999999999996</v>
      </c>
      <c r="Q85" s="73">
        <v>5.0315833333333302</v>
      </c>
      <c r="R85" s="73">
        <v>4.9351666665833296</v>
      </c>
      <c r="S85" s="73">
        <v>4.9047499998333297</v>
      </c>
      <c r="T85" s="73">
        <v>4.6619999999166701</v>
      </c>
      <c r="U85" s="73">
        <v>4.6836666665833304</v>
      </c>
      <c r="V85" s="73">
        <v>5.0026666664166699</v>
      </c>
      <c r="W85" s="73">
        <v>4.9760833333333299</v>
      </c>
      <c r="X85" s="73">
        <v>5.5893333333333297</v>
      </c>
      <c r="Y85" s="73">
        <v>6.0699166666666704</v>
      </c>
      <c r="Z85" s="73">
        <v>7.2651666665833297</v>
      </c>
      <c r="AA85" s="73">
        <v>7.8179999999999996</v>
      </c>
      <c r="AB85" s="73">
        <v>7.7907500000000001</v>
      </c>
      <c r="AC85" s="73">
        <v>7.8033333333333301</v>
      </c>
      <c r="AD85" s="73">
        <v>7.7982500000000003</v>
      </c>
      <c r="AE85" s="73">
        <v>7.806</v>
      </c>
      <c r="AF85" s="73">
        <v>7.7999166666666699</v>
      </c>
      <c r="AG85" s="73">
        <v>7.7897499999999997</v>
      </c>
      <c r="AH85" s="73">
        <v>7.7711666666666703</v>
      </c>
      <c r="AI85" s="73">
        <v>7.7405833333333298</v>
      </c>
      <c r="AJ85" s="73">
        <v>7.7355833333333299</v>
      </c>
      <c r="AK85" s="73">
        <v>7.7284166666666696</v>
      </c>
      <c r="AL85" s="1">
        <v>7.7358333333333302</v>
      </c>
      <c r="AM85" s="1">
        <v>7.7342541666666698</v>
      </c>
      <c r="AN85" s="1">
        <v>7.7420833333333299</v>
      </c>
      <c r="AO85" s="1">
        <v>7.7453333333333303</v>
      </c>
      <c r="AP85" s="1">
        <v>7.7575000000000003</v>
      </c>
      <c r="AQ85" s="1">
        <v>7.7911666666666699</v>
      </c>
      <c r="AR85" s="1">
        <v>7.7987500000000001</v>
      </c>
      <c r="AS85" s="1">
        <v>7.7989166666666696</v>
      </c>
      <c r="AT85" s="1">
        <v>7.7867499999999996</v>
      </c>
      <c r="AU85" s="1">
        <v>7.7880000000000003</v>
      </c>
      <c r="AV85" s="1">
        <v>7.7773333333333303</v>
      </c>
      <c r="AW85" s="1">
        <v>7.7678333333333303</v>
      </c>
      <c r="AX85" s="1">
        <v>7.80141666666667</v>
      </c>
      <c r="AY85" s="1">
        <v>7.7868333333333304</v>
      </c>
      <c r="AZ85" s="1">
        <v>7.7517500000000004</v>
      </c>
      <c r="BA85" s="1">
        <v>7.7691666666666697</v>
      </c>
      <c r="BB85" s="1">
        <v>7.7839999999999998</v>
      </c>
      <c r="BC85" s="1">
        <v>7.7564166666666701</v>
      </c>
      <c r="BD85" s="1">
        <v>7.7560000000000002</v>
      </c>
      <c r="BE85" s="1">
        <v>7.7540833333333303</v>
      </c>
      <c r="BF85" s="1">
        <v>7.7517500000000004</v>
      </c>
    </row>
    <row r="86" spans="1:58">
      <c r="A86" s="73" t="s">
        <v>320</v>
      </c>
      <c r="B86" s="73" t="s">
        <v>321</v>
      </c>
      <c r="K86" s="73">
        <v>59.999999999000003</v>
      </c>
      <c r="L86" s="73">
        <v>59.999999999000003</v>
      </c>
      <c r="M86" s="73">
        <v>59.999999999000003</v>
      </c>
      <c r="N86" s="73">
        <v>59.821616665666703</v>
      </c>
      <c r="O86" s="73">
        <v>55.259999999000001</v>
      </c>
      <c r="P86" s="73">
        <v>48.966224998999998</v>
      </c>
      <c r="Q86" s="73">
        <v>46.752399998999998</v>
      </c>
      <c r="R86" s="73">
        <v>43.971383332333303</v>
      </c>
      <c r="S86" s="73">
        <v>41.575266665666703</v>
      </c>
      <c r="T86" s="73">
        <v>40.960749999000001</v>
      </c>
      <c r="U86" s="73">
        <v>37.911349999000002</v>
      </c>
      <c r="V86" s="73">
        <v>35.577999998999999</v>
      </c>
      <c r="W86" s="73">
        <v>32.5322833323333</v>
      </c>
      <c r="X86" s="73">
        <v>34.314291665666701</v>
      </c>
      <c r="Y86" s="73">
        <v>36.630549999000003</v>
      </c>
      <c r="Z86" s="73">
        <v>42.671149999000001</v>
      </c>
      <c r="AA86" s="73">
        <v>48.042208332916701</v>
      </c>
      <c r="AB86" s="73">
        <v>50.119399999999999</v>
      </c>
      <c r="AC86" s="73">
        <v>45.832149999999999</v>
      </c>
      <c r="AD86" s="73">
        <v>46.970541666666698</v>
      </c>
      <c r="AE86" s="73">
        <v>50.413208333333301</v>
      </c>
      <c r="AF86" s="73">
        <v>59.066341666666702</v>
      </c>
      <c r="AG86" s="73">
        <v>63.205866666666701</v>
      </c>
      <c r="AH86" s="73">
        <v>74.735383333333303</v>
      </c>
      <c r="AI86" s="73">
        <v>78.988391666666701</v>
      </c>
      <c r="AJ86" s="73">
        <v>91.933183333333304</v>
      </c>
      <c r="AK86" s="73">
        <v>105.160458333333</v>
      </c>
      <c r="AL86" s="1">
        <v>125.681425</v>
      </c>
      <c r="AM86" s="1">
        <v>152.64666666666699</v>
      </c>
      <c r="AN86" s="1">
        <v>186.789166666667</v>
      </c>
      <c r="AO86" s="1">
        <v>214.40166666666701</v>
      </c>
      <c r="AP86" s="1">
        <v>237.145833333333</v>
      </c>
      <c r="AQ86" s="1">
        <v>282.17916666666702</v>
      </c>
      <c r="AR86" s="1">
        <v>286.49</v>
      </c>
      <c r="AS86" s="1">
        <v>257.886666666667</v>
      </c>
      <c r="AT86" s="1">
        <v>224.30666666666701</v>
      </c>
      <c r="AU86" s="1">
        <v>202.745833333333</v>
      </c>
      <c r="AV86" s="1">
        <v>199.58250000000001</v>
      </c>
      <c r="AW86" s="1">
        <v>210.39</v>
      </c>
      <c r="AX86" s="1">
        <v>183.62583333333299</v>
      </c>
      <c r="AY86" s="1">
        <v>172.113333333333</v>
      </c>
      <c r="AZ86" s="1">
        <v>202.34166666666701</v>
      </c>
      <c r="BA86" s="1">
        <v>207.944166666667</v>
      </c>
      <c r="BB86" s="1">
        <v>201.05500000000001</v>
      </c>
      <c r="BC86" s="1">
        <v>225.104166666667</v>
      </c>
      <c r="BD86" s="1">
        <v>223.69499999999999</v>
      </c>
      <c r="BE86" s="1">
        <v>232.601666666667</v>
      </c>
      <c r="BF86" s="1">
        <v>279.33249999999998</v>
      </c>
    </row>
    <row r="87" spans="1:58">
      <c r="A87" s="73" t="s">
        <v>322</v>
      </c>
      <c r="B87" s="73" t="s">
        <v>323</v>
      </c>
      <c r="C87" s="73">
        <v>0.36190474997773803</v>
      </c>
      <c r="D87" s="73">
        <v>0.40083333330882998</v>
      </c>
      <c r="E87" s="73">
        <v>0.42999999997444099</v>
      </c>
      <c r="F87" s="73">
        <v>0.42999999997444099</v>
      </c>
      <c r="G87" s="73">
        <v>0.42999999997444099</v>
      </c>
      <c r="H87" s="73">
        <v>0.42999999997444099</v>
      </c>
      <c r="I87" s="73">
        <v>0.42999999997444099</v>
      </c>
      <c r="J87" s="73">
        <v>0.441666666559482</v>
      </c>
      <c r="K87" s="73">
        <v>0.62166666663583903</v>
      </c>
      <c r="L87" s="73">
        <v>0.87999999996815803</v>
      </c>
      <c r="M87" s="73">
        <v>0.87999999996815803</v>
      </c>
      <c r="N87" s="73">
        <v>0.87999999900000003</v>
      </c>
      <c r="O87" s="73">
        <v>0.88260354595338797</v>
      </c>
      <c r="P87" s="73">
        <v>0.904449360161238</v>
      </c>
      <c r="Q87" s="73">
        <v>0.99951666650049997</v>
      </c>
      <c r="R87" s="73">
        <v>1.53694999974941</v>
      </c>
      <c r="S87" s="73">
        <v>1.82171666637135</v>
      </c>
      <c r="T87" s="73">
        <v>1.98869999967762</v>
      </c>
      <c r="U87" s="73">
        <v>2.7111083328974801</v>
      </c>
      <c r="V87" s="73">
        <v>3.5259999994328202</v>
      </c>
      <c r="W87" s="73">
        <v>4.7976416658989001</v>
      </c>
      <c r="X87" s="73">
        <v>7.2241833323333298</v>
      </c>
      <c r="Y87" s="73">
        <v>12.35153333275</v>
      </c>
      <c r="Z87" s="73">
        <v>24.842766665749998</v>
      </c>
      <c r="AA87" s="73">
        <v>31.693741666249998</v>
      </c>
      <c r="AB87" s="73">
        <v>41.507666666666701</v>
      </c>
      <c r="AC87" s="73">
        <v>41.104158333333302</v>
      </c>
      <c r="AD87" s="73">
        <v>38.677183333333303</v>
      </c>
      <c r="AE87" s="73">
        <v>43.0139833333333</v>
      </c>
      <c r="AF87" s="73">
        <v>57.041791666666697</v>
      </c>
      <c r="AG87" s="73">
        <v>58.283774999999999</v>
      </c>
      <c r="AH87" s="73">
        <v>58.996341666666702</v>
      </c>
      <c r="AI87" s="73">
        <v>57.545933333333302</v>
      </c>
      <c r="AJ87" s="73">
        <v>67.6031816666667</v>
      </c>
      <c r="AK87" s="73">
        <v>69.944378333333304</v>
      </c>
      <c r="AL87" s="1">
        <v>64.691666666666706</v>
      </c>
      <c r="AM87" s="1">
        <v>66.5</v>
      </c>
      <c r="AN87" s="1">
        <v>70.904290833333306</v>
      </c>
      <c r="AO87" s="1">
        <v>70.9583333333333</v>
      </c>
      <c r="AP87" s="1">
        <v>72.335293333333297</v>
      </c>
      <c r="AQ87" s="1">
        <v>78.615946666666702</v>
      </c>
      <c r="AR87" s="1">
        <v>97.424603333333295</v>
      </c>
      <c r="AS87" s="1">
        <v>91.661666666666704</v>
      </c>
      <c r="AT87" s="1">
        <v>76.708982500000005</v>
      </c>
      <c r="AU87" s="1">
        <v>70.191666666666706</v>
      </c>
      <c r="AV87" s="1">
        <v>62.981666666666698</v>
      </c>
      <c r="AW87" s="1">
        <v>70.180000000000007</v>
      </c>
      <c r="AX87" s="1">
        <v>64.055000000000007</v>
      </c>
      <c r="AY87" s="1">
        <v>87.9479166666667</v>
      </c>
      <c r="AZ87" s="1">
        <v>123.638381413044</v>
      </c>
      <c r="BA87" s="1">
        <v>122.24181120516501</v>
      </c>
      <c r="BB87" s="1">
        <v>115.954039762284</v>
      </c>
      <c r="BC87" s="1">
        <v>125.08278701376901</v>
      </c>
      <c r="BD87" s="1">
        <v>122.17912132045799</v>
      </c>
      <c r="BE87" s="1">
        <v>116.767352506899</v>
      </c>
      <c r="BF87" s="1">
        <v>131.91870843143201</v>
      </c>
    </row>
    <row r="88" spans="1:58">
      <c r="A88" s="73" t="s">
        <v>48</v>
      </c>
      <c r="B88" s="73" t="s">
        <v>324</v>
      </c>
      <c r="C88" s="73">
        <v>4.7619000037618999</v>
      </c>
      <c r="D88" s="73">
        <v>4.7619000037618999</v>
      </c>
      <c r="E88" s="73">
        <v>4.7619000037618999</v>
      </c>
      <c r="F88" s="73">
        <v>4.7619000037618999</v>
      </c>
      <c r="G88" s="73">
        <v>4.7619000037618999</v>
      </c>
      <c r="H88" s="73">
        <v>4.7619000037618999</v>
      </c>
      <c r="I88" s="73">
        <v>6.35912500535912</v>
      </c>
      <c r="J88" s="73">
        <v>7.5000000064999996</v>
      </c>
      <c r="K88" s="73">
        <v>7.5000000064999996</v>
      </c>
      <c r="L88" s="73">
        <v>7.5000000064999996</v>
      </c>
      <c r="M88" s="73">
        <v>7.5000000064999996</v>
      </c>
      <c r="N88" s="73">
        <v>7.4919352309682399</v>
      </c>
      <c r="O88" s="73">
        <v>7.5944683739493604</v>
      </c>
      <c r="P88" s="73">
        <v>7.7420385621496797</v>
      </c>
      <c r="Q88" s="73">
        <v>8.1016032272182894</v>
      </c>
      <c r="R88" s="73">
        <v>8.3758919456538603</v>
      </c>
      <c r="S88" s="73">
        <v>8.9604127281239201</v>
      </c>
      <c r="T88" s="73">
        <v>8.7385761713145698</v>
      </c>
      <c r="U88" s="73">
        <v>8.1928403484039301</v>
      </c>
      <c r="V88" s="73">
        <v>8.12579094635689</v>
      </c>
      <c r="W88" s="73">
        <v>7.8629447011379803</v>
      </c>
      <c r="X88" s="73">
        <v>8.6585228170931696</v>
      </c>
      <c r="Y88" s="73">
        <v>9.4551319334863901</v>
      </c>
      <c r="Z88" s="73">
        <v>10.098898244046101</v>
      </c>
      <c r="AA88" s="73">
        <v>11.3625833326667</v>
      </c>
      <c r="AB88" s="73">
        <v>12.368749999583301</v>
      </c>
      <c r="AC88" s="73">
        <v>12.61083333325</v>
      </c>
      <c r="AD88" s="73">
        <v>12.961499999999999</v>
      </c>
      <c r="AE88" s="73">
        <v>13.9170833333333</v>
      </c>
      <c r="AF88" s="73">
        <v>16.2255</v>
      </c>
      <c r="AG88" s="73">
        <v>17.503499999999999</v>
      </c>
      <c r="AH88" s="73">
        <v>22.742433333333299</v>
      </c>
      <c r="AI88" s="73">
        <v>25.9180833333333</v>
      </c>
      <c r="AJ88" s="73">
        <v>30.4932916666667</v>
      </c>
      <c r="AK88" s="73">
        <v>31.373742499999999</v>
      </c>
      <c r="AL88" s="1">
        <v>32.4270766666667</v>
      </c>
      <c r="AM88" s="1">
        <v>35.433173333333301</v>
      </c>
      <c r="AN88" s="1">
        <v>36.313285833333303</v>
      </c>
      <c r="AO88" s="1">
        <v>41.259365000000003</v>
      </c>
      <c r="AP88" s="1">
        <v>43.055428333333303</v>
      </c>
      <c r="AQ88" s="1">
        <v>44.941605000000003</v>
      </c>
      <c r="AR88" s="1">
        <v>47.186414166666701</v>
      </c>
      <c r="AS88" s="1">
        <v>48.610319166666699</v>
      </c>
      <c r="AT88" s="1">
        <v>46.583284166666701</v>
      </c>
      <c r="AU88" s="1">
        <v>45.316466666666699</v>
      </c>
      <c r="AV88" s="1">
        <v>44.099975000000001</v>
      </c>
      <c r="AW88" s="1">
        <v>45.3070083333333</v>
      </c>
      <c r="AX88" s="1">
        <v>41.3485333333333</v>
      </c>
      <c r="AY88" s="1">
        <v>43.505183333333299</v>
      </c>
      <c r="AZ88" s="1">
        <v>48.405266666666698</v>
      </c>
      <c r="BA88" s="1">
        <v>45.725812121212101</v>
      </c>
      <c r="BB88" s="1">
        <v>46.670466666666698</v>
      </c>
      <c r="BC88" s="1">
        <v>53.437233333333303</v>
      </c>
      <c r="BD88" s="1">
        <v>58.597845416666701</v>
      </c>
      <c r="BE88" s="1">
        <v>61.029514460784299</v>
      </c>
      <c r="BF88" s="1">
        <v>64.151944463278596</v>
      </c>
    </row>
    <row r="89" spans="1:58">
      <c r="A89" s="73" t="s">
        <v>325</v>
      </c>
      <c r="B89" s="73" t="s">
        <v>326</v>
      </c>
      <c r="J89" s="73">
        <v>149.583333333333</v>
      </c>
      <c r="K89" s="73">
        <v>296.29166666666703</v>
      </c>
      <c r="L89" s="73">
        <v>326</v>
      </c>
      <c r="M89" s="73">
        <v>362.83333333333297</v>
      </c>
      <c r="N89" s="73">
        <v>391.875</v>
      </c>
      <c r="O89" s="73">
        <v>415</v>
      </c>
      <c r="P89" s="73">
        <v>415</v>
      </c>
      <c r="Q89" s="73">
        <v>415</v>
      </c>
      <c r="R89" s="73">
        <v>414.99999999900001</v>
      </c>
      <c r="S89" s="73">
        <v>414.99999999900001</v>
      </c>
      <c r="T89" s="73">
        <v>414.99999999900001</v>
      </c>
      <c r="U89" s="73">
        <v>442.045416665917</v>
      </c>
      <c r="V89" s="73">
        <v>623.05549999908305</v>
      </c>
      <c r="W89" s="73">
        <v>626.99399999858304</v>
      </c>
      <c r="X89" s="73">
        <v>631.75666666416703</v>
      </c>
      <c r="Y89" s="73">
        <v>661.42074999925001</v>
      </c>
      <c r="Z89" s="73">
        <v>909.26483333199997</v>
      </c>
      <c r="AA89" s="73">
        <v>1025.9448333314999</v>
      </c>
      <c r="AB89" s="73">
        <v>1110.57999999967</v>
      </c>
      <c r="AC89" s="73">
        <v>1282.5599999997501</v>
      </c>
      <c r="AD89" s="73">
        <v>1643.8483333333299</v>
      </c>
      <c r="AE89" s="73">
        <v>1685.7041666666701</v>
      </c>
      <c r="AF89" s="73">
        <v>1770.0591666666701</v>
      </c>
      <c r="AG89" s="73">
        <v>1842.8133333333301</v>
      </c>
      <c r="AH89" s="73">
        <v>1950.3175000000001</v>
      </c>
      <c r="AI89" s="73">
        <v>2029.9208333333299</v>
      </c>
      <c r="AJ89" s="73">
        <v>2087.10386666667</v>
      </c>
      <c r="AK89" s="73">
        <v>2160.7536749999999</v>
      </c>
      <c r="AL89" s="1">
        <v>2248.6079749999999</v>
      </c>
      <c r="AM89" s="1">
        <v>2342.2962916666702</v>
      </c>
      <c r="AN89" s="1">
        <v>2909.38</v>
      </c>
      <c r="AO89" s="1">
        <v>10013.622499999999</v>
      </c>
      <c r="AP89" s="1">
        <v>7855.15</v>
      </c>
      <c r="AQ89" s="1">
        <v>8421.7749999999996</v>
      </c>
      <c r="AR89" s="1">
        <v>10260.85</v>
      </c>
      <c r="AS89" s="1">
        <v>9311.1916666666693</v>
      </c>
      <c r="AT89" s="1">
        <v>8577.1333333333296</v>
      </c>
      <c r="AU89" s="1">
        <v>8938.85</v>
      </c>
      <c r="AV89" s="1">
        <v>9704.7416666666704</v>
      </c>
      <c r="AW89" s="1">
        <v>9159.3166666666693</v>
      </c>
      <c r="AX89" s="1">
        <v>9141</v>
      </c>
      <c r="AY89" s="1">
        <v>9698.9624999999996</v>
      </c>
      <c r="AZ89" s="1">
        <v>10389.9375</v>
      </c>
      <c r="BA89" s="1">
        <v>9090.4333333333307</v>
      </c>
      <c r="BB89" s="1">
        <v>8770.4333333333307</v>
      </c>
      <c r="BC89" s="1">
        <v>9386.6291666666693</v>
      </c>
      <c r="BD89" s="1">
        <v>10461.24</v>
      </c>
      <c r="BE89" s="1">
        <v>11865.2112962963</v>
      </c>
      <c r="BF89" s="1">
        <v>13389.412936507901</v>
      </c>
    </row>
    <row r="90" spans="1:58">
      <c r="A90" s="73" t="s">
        <v>327</v>
      </c>
      <c r="B90" s="73" t="s">
        <v>328</v>
      </c>
      <c r="C90" s="73">
        <v>75.750000075749995</v>
      </c>
      <c r="D90" s="73">
        <v>75.750000075749995</v>
      </c>
      <c r="E90" s="73">
        <v>75.750000075749995</v>
      </c>
      <c r="F90" s="73">
        <v>75.750000075749995</v>
      </c>
      <c r="G90" s="73">
        <v>75.750000075749995</v>
      </c>
      <c r="H90" s="73">
        <v>75.750000075749995</v>
      </c>
      <c r="I90" s="73">
        <v>75.750000075749995</v>
      </c>
      <c r="J90" s="73">
        <v>75.750000075749995</v>
      </c>
      <c r="K90" s="73">
        <v>75.750000075749995</v>
      </c>
      <c r="L90" s="73">
        <v>75.750000075749995</v>
      </c>
      <c r="M90" s="73">
        <v>75.750000075749995</v>
      </c>
      <c r="N90" s="73">
        <v>75.75</v>
      </c>
      <c r="O90" s="73">
        <v>75.749970134520197</v>
      </c>
      <c r="P90" s="73">
        <v>68.886586299955795</v>
      </c>
      <c r="Q90" s="73">
        <v>67.643519653406102</v>
      </c>
      <c r="R90" s="73">
        <v>67.657123377125998</v>
      </c>
      <c r="S90" s="73">
        <v>70.241330889920903</v>
      </c>
      <c r="T90" s="73">
        <v>70.636005612111802</v>
      </c>
      <c r="U90" s="73">
        <v>70.494300147965305</v>
      </c>
      <c r="V90" s="73">
        <v>70.494300147965305</v>
      </c>
      <c r="W90" s="73">
        <v>70.634121762262197</v>
      </c>
      <c r="X90" s="73">
        <v>78.349367399732799</v>
      </c>
      <c r="Y90" s="73">
        <v>83.625361877843503</v>
      </c>
      <c r="Z90" s="73">
        <v>86.381516466427499</v>
      </c>
      <c r="AA90" s="73">
        <v>90.054338689963899</v>
      </c>
      <c r="AB90" s="73">
        <v>91.0765185457972</v>
      </c>
      <c r="AC90" s="73">
        <v>78.781318994785295</v>
      </c>
      <c r="AD90" s="73">
        <v>71.4797366114949</v>
      </c>
      <c r="AE90" s="73">
        <v>68.701976107576101</v>
      </c>
      <c r="AF90" s="73">
        <v>72.034555178116094</v>
      </c>
      <c r="AG90" s="73">
        <v>68.114565284412194</v>
      </c>
      <c r="AH90" s="73">
        <v>67.523903571209402</v>
      </c>
      <c r="AI90" s="73">
        <v>65.569951945583398</v>
      </c>
      <c r="AJ90" s="73">
        <v>1268.11958139372</v>
      </c>
      <c r="AK90" s="73">
        <v>1749.2300429804</v>
      </c>
      <c r="AL90" s="1">
        <v>1748.4264168336499</v>
      </c>
      <c r="AM90" s="1">
        <v>1751.2626506041699</v>
      </c>
      <c r="AN90" s="1">
        <v>1753.42186631857</v>
      </c>
      <c r="AO90" s="1">
        <v>1752.36233727031</v>
      </c>
      <c r="AP90" s="1">
        <v>1753.4313390197799</v>
      </c>
      <c r="AQ90" s="1">
        <v>1764.9329596150401</v>
      </c>
      <c r="AR90" s="1">
        <v>1754.0621013857699</v>
      </c>
      <c r="AS90" s="1">
        <v>6907.0471892796204</v>
      </c>
      <c r="AT90" s="1">
        <v>8193.8875191666702</v>
      </c>
      <c r="AU90" s="1">
        <v>8613.9894207500001</v>
      </c>
      <c r="AV90" s="1">
        <v>8963.9589066666704</v>
      </c>
      <c r="AW90" s="1">
        <v>9170.9428774999997</v>
      </c>
      <c r="AX90" s="1">
        <v>9281.1518283333298</v>
      </c>
      <c r="AY90" s="1">
        <v>9428.5282608333291</v>
      </c>
      <c r="AZ90" s="1">
        <v>9864.3024562682003</v>
      </c>
      <c r="BA90" s="1">
        <v>10254.176470289</v>
      </c>
      <c r="BB90" s="1">
        <v>10616.306643907599</v>
      </c>
      <c r="BC90" s="1">
        <v>12175.5472222222</v>
      </c>
      <c r="BD90" s="1">
        <v>18414.448010037398</v>
      </c>
      <c r="BE90" s="1">
        <v>25941.664144597202</v>
      </c>
      <c r="BF90" s="1">
        <v>29011.491377053</v>
      </c>
    </row>
    <row r="91" spans="1:58">
      <c r="A91" s="73" t="s">
        <v>329</v>
      </c>
      <c r="B91" s="73" t="s">
        <v>330</v>
      </c>
      <c r="C91" s="73">
        <v>0.357142999357143</v>
      </c>
      <c r="D91" s="73">
        <v>0.357142999357143</v>
      </c>
      <c r="E91" s="73">
        <v>0.357142999357143</v>
      </c>
      <c r="F91" s="73">
        <v>0.357142999357143</v>
      </c>
      <c r="G91" s="73">
        <v>0.357142999357143</v>
      </c>
      <c r="H91" s="73">
        <v>0.357142999357143</v>
      </c>
      <c r="I91" s="73">
        <v>0.357142999357143</v>
      </c>
      <c r="J91" s="73">
        <v>0.357142999357143</v>
      </c>
      <c r="K91" s="73">
        <v>0.357142999357143</v>
      </c>
      <c r="L91" s="73">
        <v>0.357142999357143</v>
      </c>
      <c r="M91" s="73">
        <v>0.357142999357143</v>
      </c>
      <c r="N91" s="73">
        <v>0.35372453227276002</v>
      </c>
      <c r="O91" s="73">
        <v>0.32894879786402298</v>
      </c>
      <c r="P91" s="73">
        <v>0.299720767372464</v>
      </c>
      <c r="Q91" s="73">
        <v>0.29568311107206002</v>
      </c>
      <c r="R91" s="73">
        <v>0.29531366749907301</v>
      </c>
      <c r="S91" s="73">
        <v>0.29531366749907301</v>
      </c>
      <c r="T91" s="73">
        <v>0.29531366749907301</v>
      </c>
      <c r="U91" s="73">
        <v>0.29531366749907301</v>
      </c>
      <c r="V91" s="73">
        <v>0.29531366749907301</v>
      </c>
      <c r="W91" s="73">
        <v>0.29531366749907301</v>
      </c>
      <c r="X91" s="73">
        <v>0.29531366749907301</v>
      </c>
      <c r="Y91" s="73">
        <v>0.29850454795786402</v>
      </c>
      <c r="Z91" s="73">
        <v>0.31085731348123802</v>
      </c>
      <c r="AA91" s="73">
        <v>0.310857313424869</v>
      </c>
      <c r="AB91" s="73">
        <v>0.31085731338460598</v>
      </c>
      <c r="AC91" s="73">
        <v>0.31085731338460598</v>
      </c>
      <c r="AD91" s="73">
        <v>0.31085731338460598</v>
      </c>
      <c r="AE91" s="73">
        <v>0.31085731338460598</v>
      </c>
      <c r="AF91" s="73">
        <v>0.31085731338460598</v>
      </c>
      <c r="AG91" s="73">
        <v>0.31085731338460598</v>
      </c>
      <c r="AH91" s="73">
        <v>0.31085731338460598</v>
      </c>
      <c r="AI91" s="73">
        <v>0.31085731338460598</v>
      </c>
      <c r="AJ91" s="73">
        <v>0.31085731338460598</v>
      </c>
      <c r="AK91" s="73">
        <v>0.31085731338460598</v>
      </c>
      <c r="AL91" s="1">
        <v>0.31085731338460598</v>
      </c>
      <c r="AM91" s="1">
        <v>0.31085731338460598</v>
      </c>
      <c r="AN91" s="1">
        <v>0.31085731338460598</v>
      </c>
      <c r="AO91" s="1">
        <v>0.31085731338460598</v>
      </c>
      <c r="AP91" s="1">
        <v>0.31085731338460598</v>
      </c>
      <c r="AQ91" s="1">
        <v>0.31085731338460598</v>
      </c>
      <c r="AR91" s="1">
        <v>0.31085731338460598</v>
      </c>
      <c r="AS91" s="1">
        <v>0.31085739391174699</v>
      </c>
      <c r="AT91" s="1">
        <v>2133.7777777000001</v>
      </c>
      <c r="AU91" s="1">
        <v>1453.4166666666699</v>
      </c>
      <c r="AV91" s="1">
        <v>1472</v>
      </c>
      <c r="AW91" s="1">
        <v>1467.4166666666699</v>
      </c>
      <c r="AX91" s="1">
        <v>1254.5672185870401</v>
      </c>
      <c r="AY91" s="1">
        <v>1193.0833333333301</v>
      </c>
      <c r="AZ91" s="1">
        <v>1170</v>
      </c>
      <c r="BA91" s="1">
        <v>1170</v>
      </c>
      <c r="BB91" s="1">
        <v>1170</v>
      </c>
      <c r="BC91" s="1">
        <v>1166.1666666666699</v>
      </c>
      <c r="BD91" s="1">
        <v>1166</v>
      </c>
      <c r="BE91" s="1">
        <v>1166</v>
      </c>
      <c r="BF91" s="1">
        <v>1167.3333333333301</v>
      </c>
    </row>
    <row r="92" spans="1:58">
      <c r="A92" s="73" t="s">
        <v>331</v>
      </c>
      <c r="B92" s="73" t="s">
        <v>332</v>
      </c>
      <c r="C92" s="73">
        <v>0.357142999357143</v>
      </c>
      <c r="D92" s="73">
        <v>0.357142999357143</v>
      </c>
      <c r="E92" s="73">
        <v>0.357142999357143</v>
      </c>
      <c r="F92" s="73">
        <v>0.357142999357143</v>
      </c>
      <c r="G92" s="73">
        <v>0.357142999357143</v>
      </c>
      <c r="H92" s="73">
        <v>0.357142999357143</v>
      </c>
      <c r="I92" s="73">
        <v>0.357142999357143</v>
      </c>
      <c r="J92" s="73">
        <v>0.36210333266567502</v>
      </c>
      <c r="K92" s="73">
        <v>0.41666699941666702</v>
      </c>
      <c r="L92" s="73">
        <v>0.41666699941666702</v>
      </c>
      <c r="M92" s="73">
        <v>0.41666699941666702</v>
      </c>
      <c r="N92" s="73">
        <v>0.41092022003512402</v>
      </c>
      <c r="O92" s="73">
        <v>0.40039046153000801</v>
      </c>
      <c r="P92" s="73">
        <v>0.40817094529930797</v>
      </c>
      <c r="Q92" s="73">
        <v>0.42775643974766298</v>
      </c>
      <c r="R92" s="73">
        <v>0.45204116566666702</v>
      </c>
      <c r="S92" s="73">
        <v>0.55650983233333295</v>
      </c>
      <c r="T92" s="73">
        <v>0.57327199900000003</v>
      </c>
      <c r="U92" s="73">
        <v>0.52150458233333297</v>
      </c>
      <c r="V92" s="73">
        <v>0.48859487408443097</v>
      </c>
      <c r="W92" s="73">
        <v>0.48664527682958703</v>
      </c>
      <c r="X92" s="73">
        <v>0.62129806687560296</v>
      </c>
      <c r="Y92" s="73">
        <v>0.70456163604996203</v>
      </c>
      <c r="Z92" s="73">
        <v>0.80467792271777405</v>
      </c>
      <c r="AA92" s="73">
        <v>0.92255349958333299</v>
      </c>
      <c r="AB92" s="73">
        <v>0.94561499991666698</v>
      </c>
      <c r="AC92" s="73">
        <v>0.74312833316666704</v>
      </c>
      <c r="AD92" s="73">
        <v>0.67291666666666705</v>
      </c>
      <c r="AE92" s="73">
        <v>0.65646749999999998</v>
      </c>
      <c r="AF92" s="73">
        <v>0.70554333333333297</v>
      </c>
      <c r="AG92" s="73">
        <v>0.60458833333333295</v>
      </c>
      <c r="AH92" s="73">
        <v>0.62129749999999995</v>
      </c>
      <c r="AI92" s="73">
        <v>0.58772083333333303</v>
      </c>
      <c r="AJ92" s="73">
        <v>0.67724930666666705</v>
      </c>
      <c r="AK92" s="73">
        <v>0.66862810166666697</v>
      </c>
      <c r="AL92" s="1">
        <v>0.62373307499999997</v>
      </c>
      <c r="AM92" s="1">
        <v>0.62502836833333297</v>
      </c>
      <c r="AN92" s="1">
        <v>0.65964312666666702</v>
      </c>
      <c r="AO92" s="1">
        <v>0.70227099833333295</v>
      </c>
      <c r="AP92" s="1"/>
      <c r="AQ92" s="1"/>
      <c r="AR92" s="1"/>
      <c r="AS92" s="1"/>
      <c r="AT92" s="1"/>
      <c r="AU92" s="1"/>
      <c r="AV92" s="1"/>
      <c r="AW92" s="1"/>
      <c r="AX92" s="1"/>
      <c r="AY92" s="1"/>
      <c r="AZ92" s="1"/>
      <c r="BA92" s="1"/>
      <c r="BB92" s="1"/>
      <c r="BC92" s="1"/>
      <c r="BD92" s="1"/>
      <c r="BE92" s="1"/>
      <c r="BF92" s="1"/>
    </row>
    <row r="93" spans="1:58">
      <c r="A93" s="73" t="s">
        <v>333</v>
      </c>
      <c r="B93" s="73" t="s">
        <v>605</v>
      </c>
      <c r="C93" s="73">
        <v>0.357142999357143</v>
      </c>
      <c r="D93" s="73">
        <v>0.357142999357143</v>
      </c>
      <c r="E93" s="73">
        <v>0.357142999357143</v>
      </c>
      <c r="F93" s="73">
        <v>0.357142999357143</v>
      </c>
      <c r="G93" s="73">
        <v>0.357142999357143</v>
      </c>
      <c r="H93" s="73">
        <v>0.357142999357143</v>
      </c>
      <c r="I93" s="73">
        <v>0.357142999357143</v>
      </c>
      <c r="J93" s="73">
        <v>0.36706399936706402</v>
      </c>
      <c r="K93" s="73">
        <v>0.41666699941666702</v>
      </c>
      <c r="L93" s="73">
        <v>0.41666699941666702</v>
      </c>
      <c r="M93" s="73">
        <v>0.41666699941666702</v>
      </c>
      <c r="N93" s="73">
        <v>0.40916028052403602</v>
      </c>
      <c r="O93" s="73">
        <v>0.39968025595510798</v>
      </c>
      <c r="P93" s="73">
        <v>0.40783034274381302</v>
      </c>
      <c r="Q93" s="73">
        <v>0.42946499900000001</v>
      </c>
      <c r="R93" s="73">
        <v>0.45204116566666702</v>
      </c>
      <c r="S93" s="73">
        <v>0.55650983233333295</v>
      </c>
      <c r="T93" s="73">
        <v>0.57327199900000003</v>
      </c>
      <c r="U93" s="73">
        <v>0.52150458233333297</v>
      </c>
      <c r="V93" s="73">
        <v>0.47218116566666701</v>
      </c>
      <c r="W93" s="73">
        <v>0.43029499900000001</v>
      </c>
      <c r="X93" s="73">
        <v>0.49764133233333302</v>
      </c>
      <c r="Y93" s="73">
        <v>0.57244683233333304</v>
      </c>
      <c r="Z93" s="73">
        <v>0.65972458233333298</v>
      </c>
      <c r="AA93" s="73">
        <v>0.75180666625000003</v>
      </c>
      <c r="AB93" s="73">
        <v>0.77924599974999997</v>
      </c>
      <c r="AC93" s="73">
        <v>0.68219733333333299</v>
      </c>
      <c r="AD93" s="73">
        <v>0.61192650000000004</v>
      </c>
      <c r="AE93" s="73">
        <v>0.56217016666666697</v>
      </c>
      <c r="AF93" s="73">
        <v>0.61117275000000004</v>
      </c>
      <c r="AG93" s="73">
        <v>0.56317716666666695</v>
      </c>
      <c r="AH93" s="73">
        <v>0.56701533333333298</v>
      </c>
      <c r="AI93" s="73">
        <v>0.56977416666666703</v>
      </c>
      <c r="AJ93" s="73">
        <v>0.66675655333333295</v>
      </c>
      <c r="AK93" s="73">
        <v>0.65342660416666698</v>
      </c>
      <c r="AL93" s="1"/>
      <c r="AM93" s="1"/>
      <c r="AN93" s="1"/>
      <c r="AO93" s="1"/>
      <c r="AP93" s="1"/>
      <c r="AQ93" s="1"/>
      <c r="AR93" s="1"/>
      <c r="AS93" s="1"/>
      <c r="AT93" s="1"/>
      <c r="AU93" s="1"/>
      <c r="AV93" s="1"/>
      <c r="AW93" s="1"/>
      <c r="AX93" s="1"/>
      <c r="AY93" s="1"/>
      <c r="AZ93" s="1"/>
      <c r="BA93" s="1"/>
      <c r="BB93" s="1"/>
      <c r="BC93" s="1"/>
      <c r="BD93" s="1"/>
      <c r="BE93" s="1"/>
      <c r="BF93" s="1"/>
    </row>
    <row r="94" spans="1:58">
      <c r="A94" s="73" t="s">
        <v>335</v>
      </c>
      <c r="B94" s="73" t="s">
        <v>336</v>
      </c>
      <c r="C94" s="73">
        <v>1.7999960538263101E-4</v>
      </c>
      <c r="D94" s="73">
        <v>1.7999960538263101E-4</v>
      </c>
      <c r="E94" s="73">
        <v>2.89999364288684E-4</v>
      </c>
      <c r="F94" s="73">
        <v>2.9999934237105199E-4</v>
      </c>
      <c r="G94" s="73">
        <v>2.9999934237105199E-4</v>
      </c>
      <c r="H94" s="73">
        <v>2.9999934237105199E-4</v>
      </c>
      <c r="I94" s="73">
        <v>2.9999934237105199E-4</v>
      </c>
      <c r="J94" s="73">
        <v>3.0833265743969202E-4</v>
      </c>
      <c r="K94" s="73">
        <v>3.4999923278289402E-4</v>
      </c>
      <c r="L94" s="73">
        <v>3.4999923278289402E-4</v>
      </c>
      <c r="M94" s="73">
        <v>3.4999923278289402E-4</v>
      </c>
      <c r="N94" s="73">
        <v>4.1999947816918898E-4</v>
      </c>
      <c r="O94" s="73">
        <v>4.1797967141147098E-4</v>
      </c>
      <c r="P94" s="73">
        <v>4.1946923065525998E-4</v>
      </c>
      <c r="Q94" s="73">
        <v>4.4515339823069901E-4</v>
      </c>
      <c r="R94" s="73">
        <v>6.3361493114652697E-4</v>
      </c>
      <c r="S94" s="73">
        <v>7.9255714918527302E-4</v>
      </c>
      <c r="T94" s="73">
        <v>1.0445457989628E-3</v>
      </c>
      <c r="U94" s="73">
        <v>1.7435371736355201E-3</v>
      </c>
      <c r="V94" s="73">
        <v>2.5406369082757599E-3</v>
      </c>
      <c r="W94" s="73">
        <v>5.1242916656839398E-3</v>
      </c>
      <c r="X94" s="73">
        <v>1.14305749992885E-2</v>
      </c>
      <c r="Y94" s="73">
        <v>2.4266999999081801E-2</v>
      </c>
      <c r="Z94" s="73">
        <v>5.6214491666022798E-2</v>
      </c>
      <c r="AA94" s="73">
        <v>0.29320966666707199</v>
      </c>
      <c r="AB94" s="73">
        <v>1.1788493333343899</v>
      </c>
      <c r="AC94" s="73">
        <v>1.4878416665833301</v>
      </c>
      <c r="AD94" s="73">
        <v>1.5946416666666701</v>
      </c>
      <c r="AE94" s="73">
        <v>1.59893333333333</v>
      </c>
      <c r="AF94" s="73">
        <v>1.91641666666667</v>
      </c>
      <c r="AG94" s="73">
        <v>2.0161750000000001</v>
      </c>
      <c r="AH94" s="73">
        <v>2.2791083333333302</v>
      </c>
      <c r="AI94" s="73">
        <v>2.45908333333333</v>
      </c>
      <c r="AJ94" s="73">
        <v>2.83008333333333</v>
      </c>
      <c r="AK94" s="73">
        <v>3.01105520833333</v>
      </c>
      <c r="AL94" s="1">
        <v>3.0112916666666698</v>
      </c>
      <c r="AM94" s="1">
        <v>3.1916500000000001</v>
      </c>
      <c r="AN94" s="1">
        <v>3.4493499999999999</v>
      </c>
      <c r="AO94" s="1">
        <v>3.8000750000000001</v>
      </c>
      <c r="AP94" s="1">
        <v>4.1397166666666703</v>
      </c>
      <c r="AQ94" s="1">
        <v>4.0773333333333301</v>
      </c>
      <c r="AR94" s="1">
        <v>4.2056500000000003</v>
      </c>
      <c r="AS94" s="1">
        <v>4.737825</v>
      </c>
      <c r="AT94" s="1">
        <v>4.55413333333333</v>
      </c>
      <c r="AU94" s="1">
        <v>4.4819833333333303</v>
      </c>
      <c r="AV94" s="1">
        <v>4.4877000000000002</v>
      </c>
      <c r="AW94" s="1">
        <v>4.45580833333333</v>
      </c>
      <c r="AX94" s="1">
        <v>4.1080829490557802</v>
      </c>
      <c r="AY94" s="1">
        <v>3.5880211940836899</v>
      </c>
      <c r="AZ94" s="1">
        <v>3.9323354779166699</v>
      </c>
      <c r="BA94" s="1">
        <v>3.7389749999999999</v>
      </c>
      <c r="BB94" s="1">
        <v>3.5781293062201001</v>
      </c>
      <c r="BC94" s="1">
        <v>3.8559218253968202</v>
      </c>
      <c r="BD94" s="1">
        <v>3.61075833333333</v>
      </c>
      <c r="BE94" s="1">
        <v>3.577925</v>
      </c>
      <c r="BF94" s="1">
        <v>3.88683333333333</v>
      </c>
    </row>
    <row r="95" spans="1:58">
      <c r="A95" s="73" t="s">
        <v>337</v>
      </c>
      <c r="B95" s="73" t="s">
        <v>338</v>
      </c>
      <c r="C95" s="73">
        <v>623.98750046924999</v>
      </c>
      <c r="D95" s="73">
        <v>625.00000062499998</v>
      </c>
      <c r="E95" s="73">
        <v>625.00000062499998</v>
      </c>
      <c r="F95" s="73">
        <v>625.00000062499998</v>
      </c>
      <c r="G95" s="73">
        <v>625.00000062499998</v>
      </c>
      <c r="H95" s="73">
        <v>625.00000062499998</v>
      </c>
      <c r="I95" s="73">
        <v>625.00000062499998</v>
      </c>
      <c r="J95" s="73">
        <v>625.00000062499998</v>
      </c>
      <c r="K95" s="73">
        <v>625.00000062499998</v>
      </c>
      <c r="L95" s="73">
        <v>625.00000062499998</v>
      </c>
      <c r="M95" s="73">
        <v>625.00000062499998</v>
      </c>
      <c r="N95" s="73">
        <v>620.35928929756199</v>
      </c>
      <c r="O95" s="73">
        <v>583.21749999941699</v>
      </c>
      <c r="P95" s="73">
        <v>582.99583333191697</v>
      </c>
      <c r="Q95" s="73">
        <v>650.34333333183304</v>
      </c>
      <c r="R95" s="73">
        <v>652.84916666599997</v>
      </c>
      <c r="S95" s="73">
        <v>832.33499999966705</v>
      </c>
      <c r="T95" s="73">
        <v>882.38833333125001</v>
      </c>
      <c r="U95" s="73">
        <v>848.663333330917</v>
      </c>
      <c r="V95" s="73">
        <v>830.86166666591703</v>
      </c>
      <c r="W95" s="73">
        <v>856.44749999741703</v>
      </c>
      <c r="X95" s="73">
        <v>1136.7649999995799</v>
      </c>
      <c r="Y95" s="73">
        <v>1352.50999999808</v>
      </c>
      <c r="Z95" s="73">
        <v>1518.84833333283</v>
      </c>
      <c r="AA95" s="73">
        <v>1756.9608333318299</v>
      </c>
      <c r="AB95" s="73">
        <v>1909.4391666639999</v>
      </c>
      <c r="AC95" s="73">
        <v>1490.8099999987501</v>
      </c>
      <c r="AD95" s="73">
        <v>1296.07</v>
      </c>
      <c r="AE95" s="73">
        <v>1301.6275000000001</v>
      </c>
      <c r="AF95" s="73">
        <v>1372.0933333333301</v>
      </c>
      <c r="AG95" s="73">
        <v>1198.1016666666701</v>
      </c>
      <c r="AH95" s="73">
        <v>1240.61333333333</v>
      </c>
      <c r="AI95" s="73">
        <v>1232.4058333333301</v>
      </c>
      <c r="AJ95" s="73">
        <v>1573.6658666666699</v>
      </c>
      <c r="AK95" s="73">
        <v>1612.4449833333299</v>
      </c>
      <c r="AL95" s="1">
        <v>1628.9331583333301</v>
      </c>
      <c r="AM95" s="1">
        <v>1542.9469666666701</v>
      </c>
      <c r="AN95" s="1">
        <v>1703.09690833333</v>
      </c>
      <c r="AO95" s="1">
        <v>1736.20738333333</v>
      </c>
      <c r="AP95" s="1"/>
      <c r="AQ95" s="1"/>
      <c r="AR95" s="1"/>
      <c r="AS95" s="1"/>
      <c r="AT95" s="1"/>
      <c r="AU95" s="1"/>
      <c r="AV95" s="1"/>
      <c r="AW95" s="1"/>
      <c r="AX95" s="1"/>
      <c r="AY95" s="1"/>
      <c r="AZ95" s="1"/>
      <c r="BA95" s="1"/>
      <c r="BB95" s="1"/>
      <c r="BC95" s="1"/>
      <c r="BD95" s="1"/>
      <c r="BE95" s="1"/>
      <c r="BF95" s="1"/>
    </row>
    <row r="96" spans="1:58">
      <c r="A96" s="73" t="s">
        <v>339</v>
      </c>
      <c r="B96" s="73" t="s">
        <v>340</v>
      </c>
      <c r="C96" s="73">
        <v>0.71428599957142902</v>
      </c>
      <c r="D96" s="73">
        <v>0.71428599957142902</v>
      </c>
      <c r="E96" s="73">
        <v>0.71428599957142902</v>
      </c>
      <c r="F96" s="73">
        <v>0.71428599957142902</v>
      </c>
      <c r="G96" s="73">
        <v>0.71428599957142902</v>
      </c>
      <c r="H96" s="73">
        <v>0.71428599957142902</v>
      </c>
      <c r="I96" s="73">
        <v>0.71428599957142902</v>
      </c>
      <c r="J96" s="73">
        <v>0.72420699954563506</v>
      </c>
      <c r="K96" s="73">
        <v>0.833333999833334</v>
      </c>
      <c r="L96" s="73">
        <v>0.83333374983333397</v>
      </c>
      <c r="M96" s="73">
        <v>0.83333299983333298</v>
      </c>
      <c r="N96" s="73">
        <v>0.832801749902778</v>
      </c>
      <c r="O96" s="73">
        <v>0.76746000000000003</v>
      </c>
      <c r="P96" s="73">
        <v>0.90242674867877404</v>
      </c>
      <c r="Q96" s="73">
        <v>0.90908999991666695</v>
      </c>
      <c r="R96" s="73">
        <v>0.90908999999999995</v>
      </c>
      <c r="S96" s="73">
        <v>0.90908999999999995</v>
      </c>
      <c r="T96" s="73">
        <v>0.90908999999999995</v>
      </c>
      <c r="U96" s="73">
        <v>1.4132583330833299</v>
      </c>
      <c r="V96" s="73">
        <v>1.7647783326666699</v>
      </c>
      <c r="W96" s="73">
        <v>1.7814199989999999</v>
      </c>
      <c r="X96" s="73">
        <v>1.7814199989999999</v>
      </c>
      <c r="Y96" s="73">
        <v>1.7814199989999999</v>
      </c>
      <c r="Z96" s="73">
        <v>1.9322174990000001</v>
      </c>
      <c r="AA96" s="73">
        <v>3.94280416641667</v>
      </c>
      <c r="AB96" s="73">
        <v>5.5585583331666699</v>
      </c>
      <c r="AC96" s="73">
        <v>5.4778333332500004</v>
      </c>
      <c r="AD96" s="73">
        <v>5.4866666666666699</v>
      </c>
      <c r="AE96" s="73">
        <v>5.4885541666666704</v>
      </c>
      <c r="AF96" s="73">
        <v>5.74464166666667</v>
      </c>
      <c r="AG96" s="73">
        <v>7.1840250000000001</v>
      </c>
      <c r="AH96" s="73">
        <v>12.115875000000001</v>
      </c>
      <c r="AI96" s="73">
        <v>22.960349999999998</v>
      </c>
      <c r="AJ96" s="73">
        <v>24.948550000000001</v>
      </c>
      <c r="AK96" s="73">
        <v>33.085933333333301</v>
      </c>
      <c r="AL96" s="1">
        <v>35.142116666666702</v>
      </c>
      <c r="AM96" s="1">
        <v>37.119558333333302</v>
      </c>
      <c r="AN96" s="1">
        <v>35.4044666666667</v>
      </c>
      <c r="AO96" s="1">
        <v>36.549999999999997</v>
      </c>
      <c r="AP96" s="1">
        <v>39.043516666666697</v>
      </c>
      <c r="AQ96" s="1">
        <v>42.985700000000001</v>
      </c>
      <c r="AR96" s="1">
        <v>45.996250000000003</v>
      </c>
      <c r="AS96" s="1">
        <v>48.415941666666697</v>
      </c>
      <c r="AT96" s="1">
        <v>57.740873749999999</v>
      </c>
      <c r="AU96" s="1">
        <v>61.197200000000002</v>
      </c>
      <c r="AV96" s="1">
        <v>62.280714944083698</v>
      </c>
      <c r="AW96" s="1">
        <v>65.743857539682494</v>
      </c>
      <c r="AX96" s="1">
        <v>69.1921618494152</v>
      </c>
      <c r="AY96" s="1">
        <v>72.756203406152096</v>
      </c>
      <c r="AZ96" s="1">
        <v>87.894119810653507</v>
      </c>
      <c r="BA96" s="1">
        <v>87.196136812547707</v>
      </c>
      <c r="BB96" s="1">
        <v>85.892458333333295</v>
      </c>
      <c r="BC96" s="1">
        <v>88.750937362392705</v>
      </c>
      <c r="BD96" s="1">
        <v>100.241055631431</v>
      </c>
      <c r="BE96" s="1">
        <v>110.934529155866</v>
      </c>
      <c r="BF96" s="1">
        <v>116.89759018162501</v>
      </c>
    </row>
    <row r="97" spans="1:58">
      <c r="A97" s="73" t="s">
        <v>341</v>
      </c>
      <c r="B97" s="73" t="s">
        <v>342</v>
      </c>
      <c r="C97" s="73">
        <v>360.00000035900001</v>
      </c>
      <c r="D97" s="73">
        <v>360.00000035900001</v>
      </c>
      <c r="E97" s="73">
        <v>360.00000035900001</v>
      </c>
      <c r="F97" s="73">
        <v>360.00000035900001</v>
      </c>
      <c r="G97" s="73">
        <v>360.00000035900001</v>
      </c>
      <c r="H97" s="73">
        <v>360.00000035900001</v>
      </c>
      <c r="I97" s="73">
        <v>360.00000035900001</v>
      </c>
      <c r="J97" s="73">
        <v>360.00000035900001</v>
      </c>
      <c r="K97" s="73">
        <v>360.00000035900001</v>
      </c>
      <c r="L97" s="73">
        <v>360.00000035900001</v>
      </c>
      <c r="M97" s="73">
        <v>360.00000035900001</v>
      </c>
      <c r="N97" s="73">
        <v>350.677693533362</v>
      </c>
      <c r="O97" s="73">
        <v>303.17249999900002</v>
      </c>
      <c r="P97" s="73">
        <v>271.70166666608299</v>
      </c>
      <c r="Q97" s="73">
        <v>292.08249999924999</v>
      </c>
      <c r="R97" s="73">
        <v>296.78749999916698</v>
      </c>
      <c r="S97" s="73">
        <v>296.55249999916703</v>
      </c>
      <c r="T97" s="73">
        <v>268.50999999933299</v>
      </c>
      <c r="U97" s="73">
        <v>210.441666666</v>
      </c>
      <c r="V97" s="73">
        <v>219.13999999933301</v>
      </c>
      <c r="W97" s="73">
        <v>226.74083333283301</v>
      </c>
      <c r="X97" s="73">
        <v>220.53583333275</v>
      </c>
      <c r="Y97" s="73">
        <v>249.07666666583299</v>
      </c>
      <c r="Z97" s="73">
        <v>237.51166666608299</v>
      </c>
      <c r="AA97" s="73">
        <v>237.52249999933301</v>
      </c>
      <c r="AB97" s="73">
        <v>238.53583333275</v>
      </c>
      <c r="AC97" s="73">
        <v>168.519833333083</v>
      </c>
      <c r="AD97" s="73">
        <v>144.63749999999999</v>
      </c>
      <c r="AE97" s="73">
        <v>128.15166666666701</v>
      </c>
      <c r="AF97" s="73">
        <v>137.96441666666701</v>
      </c>
      <c r="AG97" s="73">
        <v>144.79249999999999</v>
      </c>
      <c r="AH97" s="73">
        <v>134.70666666666699</v>
      </c>
      <c r="AI97" s="73">
        <v>126.651333333333</v>
      </c>
      <c r="AJ97" s="73">
        <v>111.197785833333</v>
      </c>
      <c r="AK97" s="73">
        <v>102.207805833333</v>
      </c>
      <c r="AL97" s="1">
        <v>94.059579166666694</v>
      </c>
      <c r="AM97" s="1">
        <v>108.779056666667</v>
      </c>
      <c r="AN97" s="1">
        <v>120.99086250000001</v>
      </c>
      <c r="AO97" s="1">
        <v>130.90530066666699</v>
      </c>
      <c r="AP97" s="1">
        <v>113.90680500000001</v>
      </c>
      <c r="AQ97" s="1">
        <v>107.765498333333</v>
      </c>
      <c r="AR97" s="1">
        <v>121.5289475</v>
      </c>
      <c r="AS97" s="1">
        <v>125.38801916666699</v>
      </c>
      <c r="AT97" s="1">
        <v>115.93346416666699</v>
      </c>
      <c r="AU97" s="1">
        <v>108.192569166667</v>
      </c>
      <c r="AV97" s="1">
        <v>110.218211666667</v>
      </c>
      <c r="AW97" s="1">
        <v>116.29931166666699</v>
      </c>
      <c r="AX97" s="1">
        <v>117.75352916666699</v>
      </c>
      <c r="AY97" s="1">
        <v>103.359493968254</v>
      </c>
      <c r="AZ97" s="1">
        <v>93.570089087045702</v>
      </c>
      <c r="BA97" s="1">
        <v>87.779875000000004</v>
      </c>
      <c r="BB97" s="1">
        <v>79.807019832189198</v>
      </c>
      <c r="BC97" s="1">
        <v>79.790455417006498</v>
      </c>
      <c r="BD97" s="1">
        <v>97.595658277638506</v>
      </c>
      <c r="BE97" s="1">
        <v>105.944781034025</v>
      </c>
      <c r="BF97" s="1">
        <v>121.044025684011</v>
      </c>
    </row>
    <row r="98" spans="1:58">
      <c r="A98" s="73" t="s">
        <v>343</v>
      </c>
      <c r="B98" s="73" t="s">
        <v>344</v>
      </c>
      <c r="C98" s="73">
        <v>0.357142999357143</v>
      </c>
      <c r="D98" s="73">
        <v>0.357142999357143</v>
      </c>
      <c r="E98" s="73">
        <v>0.357142999357143</v>
      </c>
      <c r="F98" s="73">
        <v>0.357142999357143</v>
      </c>
      <c r="G98" s="73">
        <v>0.357142999357143</v>
      </c>
      <c r="H98" s="73">
        <v>0.357142999357143</v>
      </c>
      <c r="I98" s="73">
        <v>0.357142999357143</v>
      </c>
      <c r="J98" s="73">
        <v>0.357142999357143</v>
      </c>
      <c r="K98" s="73">
        <v>0.357142999357143</v>
      </c>
      <c r="L98" s="73">
        <v>0.357142999357143</v>
      </c>
      <c r="M98" s="73">
        <v>0.357142999357143</v>
      </c>
      <c r="N98" s="73">
        <v>0.35714299900000002</v>
      </c>
      <c r="O98" s="73">
        <v>0.35714325128914998</v>
      </c>
      <c r="P98" s="73">
        <v>0.32857086795212997</v>
      </c>
      <c r="Q98" s="73">
        <v>0.32209166566666703</v>
      </c>
      <c r="R98" s="73">
        <v>0.319791665666667</v>
      </c>
      <c r="S98" s="73">
        <v>0.33198333233333299</v>
      </c>
      <c r="T98" s="73">
        <v>0.32926666566666701</v>
      </c>
      <c r="U98" s="73">
        <v>0.30562499900000001</v>
      </c>
      <c r="V98" s="73">
        <v>0.30033333233333298</v>
      </c>
      <c r="W98" s="73">
        <v>0.29792499900000002</v>
      </c>
      <c r="X98" s="73">
        <v>0.330433332333333</v>
      </c>
      <c r="Y98" s="73">
        <v>0.35249166566666701</v>
      </c>
      <c r="Z98" s="73">
        <v>0.36307916566666698</v>
      </c>
      <c r="AA98" s="73">
        <v>0.38446499941666701</v>
      </c>
      <c r="AB98" s="73">
        <v>0.39462499974999998</v>
      </c>
      <c r="AC98" s="73">
        <v>0.34996583316666702</v>
      </c>
      <c r="AD98" s="73">
        <v>0.33845874999999997</v>
      </c>
      <c r="AE98" s="73">
        <v>0.37429249999999997</v>
      </c>
      <c r="AF98" s="73">
        <v>0.57457583333333295</v>
      </c>
      <c r="AG98" s="73">
        <v>0.66371166666666703</v>
      </c>
      <c r="AH98" s="73">
        <v>0.68086583333333295</v>
      </c>
      <c r="AI98" s="73">
        <v>0.67981833333333297</v>
      </c>
      <c r="AJ98" s="73">
        <v>0.69285083333333297</v>
      </c>
      <c r="AK98" s="73">
        <v>0.69876416666666696</v>
      </c>
      <c r="AL98" s="1">
        <v>0.70037749999999999</v>
      </c>
      <c r="AM98" s="1">
        <v>0.70899999999999996</v>
      </c>
      <c r="AN98" s="1">
        <v>0.70899999999999996</v>
      </c>
      <c r="AO98" s="1">
        <v>0.70899999999999996</v>
      </c>
      <c r="AP98" s="1">
        <v>0.70899999999999996</v>
      </c>
      <c r="AQ98" s="1">
        <v>0.70899999999999996</v>
      </c>
      <c r="AR98" s="1">
        <v>0.708983174066667</v>
      </c>
      <c r="AS98" s="1">
        <v>0.70899983333333305</v>
      </c>
      <c r="AT98" s="1">
        <v>0.70899999999999996</v>
      </c>
      <c r="AU98" s="1">
        <v>0.70899999999999996</v>
      </c>
      <c r="AV98" s="1">
        <v>0.70899999999999996</v>
      </c>
      <c r="AW98" s="1">
        <v>0.70899999999999996</v>
      </c>
      <c r="AX98" s="1">
        <v>0.70899976666666698</v>
      </c>
      <c r="AY98" s="1">
        <v>0.70966655000000001</v>
      </c>
      <c r="AZ98" s="1">
        <v>0.71</v>
      </c>
      <c r="BA98" s="1">
        <v>0.71</v>
      </c>
      <c r="BB98" s="1">
        <v>0.71</v>
      </c>
      <c r="BC98" s="1">
        <v>0.71</v>
      </c>
      <c r="BD98" s="1">
        <v>0.71</v>
      </c>
      <c r="BE98" s="1">
        <v>0.71</v>
      </c>
      <c r="BF98" s="1">
        <v>0.71</v>
      </c>
    </row>
    <row r="99" spans="1:58">
      <c r="A99" s="73" t="s">
        <v>345</v>
      </c>
      <c r="B99" s="73" t="s">
        <v>346</v>
      </c>
      <c r="AK99" s="73">
        <v>35.538333333333298</v>
      </c>
      <c r="AL99" s="1">
        <v>60.95</v>
      </c>
      <c r="AM99" s="1">
        <v>67.303333333333299</v>
      </c>
      <c r="AN99" s="1">
        <v>75.4375</v>
      </c>
      <c r="AO99" s="1">
        <v>78.303333333333299</v>
      </c>
      <c r="AP99" s="1">
        <v>119.523333333333</v>
      </c>
      <c r="AQ99" s="1">
        <v>142.13333333333301</v>
      </c>
      <c r="AR99" s="1">
        <v>146.73583333333301</v>
      </c>
      <c r="AS99" s="1">
        <v>153.27916666666701</v>
      </c>
      <c r="AT99" s="1">
        <v>149.57583333333301</v>
      </c>
      <c r="AU99" s="1">
        <v>136.035</v>
      </c>
      <c r="AV99" s="1">
        <v>132.88</v>
      </c>
      <c r="AW99" s="1">
        <v>126.08943055555601</v>
      </c>
      <c r="AX99" s="1">
        <v>122.554166666667</v>
      </c>
      <c r="AY99" s="1">
        <v>120.29916666666701</v>
      </c>
      <c r="AZ99" s="1">
        <v>147.49666666666701</v>
      </c>
      <c r="BA99" s="1">
        <v>147.35499999999999</v>
      </c>
      <c r="BB99" s="1">
        <v>146.620833333333</v>
      </c>
      <c r="BC99" s="1">
        <v>149.11250000000001</v>
      </c>
      <c r="BD99" s="1">
        <v>152.129166666667</v>
      </c>
      <c r="BE99" s="1">
        <v>179.191666666667</v>
      </c>
      <c r="BF99" s="1">
        <v>221.72833333333301</v>
      </c>
    </row>
    <row r="100" spans="1:58">
      <c r="A100" s="73" t="s">
        <v>46</v>
      </c>
      <c r="B100" s="73" t="s">
        <v>347</v>
      </c>
      <c r="C100" s="73">
        <v>7.1428600061428602</v>
      </c>
      <c r="D100" s="73">
        <v>7.1428600061428602</v>
      </c>
      <c r="E100" s="73">
        <v>7.1428600061428602</v>
      </c>
      <c r="F100" s="73">
        <v>7.1428600061428602</v>
      </c>
      <c r="G100" s="73">
        <v>7.1428600061428602</v>
      </c>
      <c r="H100" s="73">
        <v>7.1428600061428602</v>
      </c>
      <c r="I100" s="73">
        <v>7.1428600061428602</v>
      </c>
      <c r="J100" s="73">
        <v>7.1428600061428602</v>
      </c>
      <c r="K100" s="73">
        <v>7.1428600061428602</v>
      </c>
      <c r="L100" s="73">
        <v>7.1428600061428602</v>
      </c>
      <c r="M100" s="73">
        <v>7.1428600061428602</v>
      </c>
      <c r="N100" s="73">
        <v>7.1428599977626002</v>
      </c>
      <c r="O100" s="73">
        <v>7.1428599989999997</v>
      </c>
      <c r="P100" s="73">
        <v>7.0203836880377004</v>
      </c>
      <c r="Q100" s="73">
        <v>7.1348111007360204</v>
      </c>
      <c r="R100" s="73">
        <v>7.34319333233333</v>
      </c>
      <c r="S100" s="73">
        <v>8.3671449991666709</v>
      </c>
      <c r="T100" s="73">
        <v>8.2765608324166706</v>
      </c>
      <c r="U100" s="73">
        <v>7.7293833323333301</v>
      </c>
      <c r="V100" s="73">
        <v>7.4753091656666699</v>
      </c>
      <c r="W100" s="73">
        <v>7.4201874989999999</v>
      </c>
      <c r="X100" s="73">
        <v>9.0474983325833307</v>
      </c>
      <c r="Y100" s="73">
        <v>10.9223249994167</v>
      </c>
      <c r="Z100" s="73">
        <v>13.311516665916701</v>
      </c>
      <c r="AA100" s="73">
        <v>14.4138749994167</v>
      </c>
      <c r="AB100" s="73">
        <v>16.432116666500001</v>
      </c>
      <c r="AC100" s="73">
        <v>16.225741666499999</v>
      </c>
      <c r="AD100" s="73">
        <v>16.454491666666701</v>
      </c>
      <c r="AE100" s="73">
        <v>17.7471</v>
      </c>
      <c r="AF100" s="73">
        <v>20.572466666666699</v>
      </c>
      <c r="AG100" s="73">
        <v>22.914766666666701</v>
      </c>
      <c r="AH100" s="73">
        <v>27.5078666666667</v>
      </c>
      <c r="AI100" s="73">
        <v>32.216833333333298</v>
      </c>
      <c r="AJ100" s="73">
        <v>58.001333333333299</v>
      </c>
      <c r="AK100" s="73">
        <v>56.050575000000002</v>
      </c>
      <c r="AL100" s="1">
        <v>51.429833333333299</v>
      </c>
      <c r="AM100" s="1">
        <v>57.1148666666667</v>
      </c>
      <c r="AN100" s="1">
        <v>58.731841666666703</v>
      </c>
      <c r="AO100" s="1">
        <v>60.366700000000002</v>
      </c>
      <c r="AP100" s="1">
        <v>70.326216666666696</v>
      </c>
      <c r="AQ100" s="1">
        <v>76.175541666666703</v>
      </c>
      <c r="AR100" s="1">
        <v>78.563194999999993</v>
      </c>
      <c r="AS100" s="1">
        <v>78.749141666666702</v>
      </c>
      <c r="AT100" s="1">
        <v>75.935569444444397</v>
      </c>
      <c r="AU100" s="1">
        <v>79.173876064213601</v>
      </c>
      <c r="AV100" s="1">
        <v>75.554109451431103</v>
      </c>
      <c r="AW100" s="1">
        <v>72.100835017862096</v>
      </c>
      <c r="AX100" s="1">
        <v>67.317638124285693</v>
      </c>
      <c r="AY100" s="1">
        <v>69.175319816225993</v>
      </c>
      <c r="AZ100" s="1">
        <v>77.352012297578995</v>
      </c>
      <c r="BA100" s="1">
        <v>79.233151704545506</v>
      </c>
      <c r="BB100" s="1">
        <v>88.810769971045602</v>
      </c>
      <c r="BC100" s="1">
        <v>84.529601757352907</v>
      </c>
      <c r="BD100" s="1">
        <v>86.122878898265398</v>
      </c>
      <c r="BE100" s="1">
        <v>87.922163808972698</v>
      </c>
      <c r="BF100" s="1"/>
    </row>
    <row r="101" spans="1:58">
      <c r="A101" s="73" t="s">
        <v>348</v>
      </c>
      <c r="B101" s="73" t="s">
        <v>349</v>
      </c>
      <c r="C101" s="73">
        <v>0.89285699989285705</v>
      </c>
      <c r="D101" s="73">
        <v>0.89285699989285705</v>
      </c>
      <c r="E101" s="73">
        <v>0.89285699989285705</v>
      </c>
      <c r="F101" s="73">
        <v>0.89285699989285705</v>
      </c>
      <c r="G101" s="73">
        <v>0.89285699989285705</v>
      </c>
      <c r="H101" s="73">
        <v>0.89285699989285705</v>
      </c>
      <c r="I101" s="73">
        <v>0.89285699989285705</v>
      </c>
      <c r="J101" s="73">
        <v>0.89285699989285705</v>
      </c>
      <c r="K101" s="73">
        <v>0.89285699989285705</v>
      </c>
      <c r="L101" s="73">
        <v>0.89285699989285705</v>
      </c>
      <c r="M101" s="73">
        <v>0.89285699989285705</v>
      </c>
      <c r="N101" s="73">
        <v>0.88060784236696699</v>
      </c>
      <c r="O101" s="73">
        <v>0.81920056904624705</v>
      </c>
      <c r="P101" s="73">
        <v>0.70411390796665796</v>
      </c>
      <c r="Q101" s="73">
        <v>0.63838313111901701</v>
      </c>
      <c r="R101" s="73">
        <v>0.76387124900000003</v>
      </c>
      <c r="S101" s="73">
        <v>0.81828408233333305</v>
      </c>
      <c r="T101" s="73">
        <v>0.90182499900000002</v>
      </c>
      <c r="U101" s="73">
        <v>0.87365924900000003</v>
      </c>
      <c r="V101" s="73">
        <v>0.89464091566666704</v>
      </c>
      <c r="W101" s="73">
        <v>0.87824433233333299</v>
      </c>
      <c r="X101" s="73">
        <v>0.87021458233333304</v>
      </c>
      <c r="Y101" s="73">
        <v>0.98586283233333305</v>
      </c>
      <c r="Z101" s="73">
        <v>1.1100149991666699</v>
      </c>
      <c r="AA101" s="73">
        <v>1.1395191659166699</v>
      </c>
      <c r="AB101" s="73">
        <v>1.4318949995000001</v>
      </c>
      <c r="AC101" s="73">
        <v>1.4959741664166699</v>
      </c>
      <c r="AD101" s="73">
        <v>1.42818</v>
      </c>
      <c r="AE101" s="73">
        <v>1.2799083333333301</v>
      </c>
      <c r="AF101" s="73">
        <v>1.2645966666666699</v>
      </c>
      <c r="AG101" s="73">
        <v>1.2810566666666701</v>
      </c>
      <c r="AH101" s="73">
        <v>1.2837558333333301</v>
      </c>
      <c r="AI101" s="73">
        <v>1.36164833333333</v>
      </c>
      <c r="AJ101" s="73">
        <v>1.4705600000000001</v>
      </c>
      <c r="AK101" s="73">
        <v>1.3677508333333299</v>
      </c>
      <c r="AL101" s="1">
        <v>1.3490325000000001</v>
      </c>
      <c r="AM101" s="1">
        <v>1.27786333333333</v>
      </c>
      <c r="AN101" s="1">
        <v>1.34738</v>
      </c>
      <c r="AO101" s="1">
        <v>1.5918283333333301</v>
      </c>
      <c r="AP101" s="1">
        <v>1.5499499999999999</v>
      </c>
      <c r="AQ101" s="1">
        <v>1.7248266666666701</v>
      </c>
      <c r="AR101" s="1">
        <v>1.9334425</v>
      </c>
      <c r="AS101" s="1">
        <v>1.8405625000000001</v>
      </c>
      <c r="AT101" s="1">
        <v>1.54191416666667</v>
      </c>
      <c r="AU101" s="1">
        <v>1.3597524999999999</v>
      </c>
      <c r="AV101" s="1">
        <v>1.3094733333333299</v>
      </c>
      <c r="AW101" s="1">
        <v>1.3279734405000001</v>
      </c>
      <c r="AX101" s="1">
        <v>1.1950725</v>
      </c>
      <c r="AY101" s="1">
        <v>1.19217833333333</v>
      </c>
      <c r="AZ101" s="1">
        <v>1.28218881008452</v>
      </c>
      <c r="BA101" s="1">
        <v>1.0901594863867701</v>
      </c>
      <c r="BB101" s="1">
        <v>0.96946320149673504</v>
      </c>
      <c r="BC101" s="1">
        <v>0.96580103065870804</v>
      </c>
      <c r="BD101" s="1">
        <v>1.0358430965205401</v>
      </c>
      <c r="BE101" s="1">
        <v>1.1093632928169199</v>
      </c>
      <c r="BF101" s="1">
        <v>1.33109026245502</v>
      </c>
    </row>
    <row r="102" spans="1:58">
      <c r="A102" s="73" t="s">
        <v>350</v>
      </c>
      <c r="B102" s="73" t="s">
        <v>351</v>
      </c>
      <c r="AL102" s="1"/>
      <c r="AM102" s="1"/>
      <c r="AN102" s="1"/>
      <c r="AO102" s="1"/>
      <c r="AP102" s="1"/>
      <c r="AQ102" s="1"/>
      <c r="AR102" s="1"/>
      <c r="AS102" s="1"/>
      <c r="AT102" s="1"/>
      <c r="AU102" s="1"/>
      <c r="AV102" s="1"/>
      <c r="AW102" s="1"/>
      <c r="AX102" s="1"/>
      <c r="AY102" s="1"/>
      <c r="AZ102" s="1"/>
      <c r="BA102" s="1"/>
      <c r="BB102" s="1"/>
      <c r="BC102" s="1"/>
      <c r="BD102" s="1"/>
      <c r="BE102" s="1"/>
      <c r="BF102" s="1"/>
    </row>
    <row r="103" spans="1:58">
      <c r="A103" s="73" t="s">
        <v>352</v>
      </c>
      <c r="B103" s="73" t="s">
        <v>353</v>
      </c>
      <c r="C103" s="73">
        <v>63.125</v>
      </c>
      <c r="D103" s="73">
        <v>124.791666666667</v>
      </c>
      <c r="E103" s="73">
        <v>130</v>
      </c>
      <c r="F103" s="73">
        <v>130</v>
      </c>
      <c r="G103" s="73">
        <v>213.846666666</v>
      </c>
      <c r="H103" s="73">
        <v>266.40083333266699</v>
      </c>
      <c r="I103" s="73">
        <v>271.33749999908298</v>
      </c>
      <c r="J103" s="73">
        <v>270.516666665917</v>
      </c>
      <c r="K103" s="73">
        <v>276.64499999908298</v>
      </c>
      <c r="L103" s="73">
        <v>288.16083333258302</v>
      </c>
      <c r="M103" s="73">
        <v>310.55583333233301</v>
      </c>
      <c r="N103" s="73">
        <v>347.14749999908298</v>
      </c>
      <c r="O103" s="73">
        <v>392.89416666583298</v>
      </c>
      <c r="P103" s="73">
        <v>398.32166666575</v>
      </c>
      <c r="Q103" s="73">
        <v>404.47249999966698</v>
      </c>
      <c r="R103" s="73">
        <v>484</v>
      </c>
      <c r="S103" s="73">
        <v>484</v>
      </c>
      <c r="T103" s="73">
        <v>484</v>
      </c>
      <c r="U103" s="73">
        <v>484</v>
      </c>
      <c r="V103" s="73">
        <v>484</v>
      </c>
      <c r="W103" s="73">
        <v>607.43249999925001</v>
      </c>
      <c r="X103" s="73">
        <v>681.02833333183298</v>
      </c>
      <c r="Y103" s="73">
        <v>731.084166665917</v>
      </c>
      <c r="Z103" s="73">
        <v>775.74833333125002</v>
      </c>
      <c r="AA103" s="73">
        <v>805.97583333233297</v>
      </c>
      <c r="AB103" s="73">
        <v>870.0199999985</v>
      </c>
      <c r="AC103" s="73">
        <v>881.45416666633298</v>
      </c>
      <c r="AD103" s="73">
        <v>822.5675</v>
      </c>
      <c r="AE103" s="73">
        <v>731.46833333333302</v>
      </c>
      <c r="AF103" s="73">
        <v>671.45583333333298</v>
      </c>
      <c r="AG103" s="73">
        <v>707.76416666666705</v>
      </c>
      <c r="AH103" s="73">
        <v>733.35333333333301</v>
      </c>
      <c r="AI103" s="73">
        <v>780.65083333333303</v>
      </c>
      <c r="AJ103" s="73">
        <v>802.67083333333301</v>
      </c>
      <c r="AK103" s="73">
        <v>803.44583333333298</v>
      </c>
      <c r="AL103" s="1">
        <v>771.27333333333297</v>
      </c>
      <c r="AM103" s="1">
        <v>804.45333333333303</v>
      </c>
      <c r="AN103" s="1">
        <v>951.28916666666703</v>
      </c>
      <c r="AO103" s="1">
        <v>1401.4366666666699</v>
      </c>
      <c r="AP103" s="1">
        <v>1188.81666666667</v>
      </c>
      <c r="AQ103" s="1">
        <v>1130.9575</v>
      </c>
      <c r="AR103" s="1">
        <v>1290.99458333333</v>
      </c>
      <c r="AS103" s="1">
        <v>1251.08833333333</v>
      </c>
      <c r="AT103" s="1">
        <v>1191.6141666666699</v>
      </c>
      <c r="AU103" s="1">
        <v>1145.3191666666701</v>
      </c>
      <c r="AV103" s="1">
        <v>1024.11666666667</v>
      </c>
      <c r="AW103" s="1">
        <v>954.79051583333296</v>
      </c>
      <c r="AX103" s="1">
        <v>929.25726166666698</v>
      </c>
      <c r="AY103" s="1">
        <v>1102.04666666667</v>
      </c>
      <c r="AZ103" s="1">
        <v>1276.93</v>
      </c>
      <c r="BA103" s="1">
        <v>1156.06098787879</v>
      </c>
      <c r="BB103" s="1">
        <v>1108.2921249999999</v>
      </c>
      <c r="BC103" s="1">
        <v>1126.4708260833299</v>
      </c>
      <c r="BD103" s="1">
        <v>1094.8529166666699</v>
      </c>
      <c r="BE103" s="1">
        <v>1052.9608333333299</v>
      </c>
      <c r="BF103" s="1">
        <v>1131.1575</v>
      </c>
    </row>
    <row r="104" spans="1:58">
      <c r="A104" s="73" t="s">
        <v>354</v>
      </c>
      <c r="B104" s="73" t="s">
        <v>355</v>
      </c>
      <c r="AL104" s="1"/>
      <c r="AM104" s="1"/>
      <c r="AN104" s="1"/>
      <c r="AO104" s="1"/>
      <c r="AP104" s="1"/>
      <c r="AQ104" s="1"/>
      <c r="AR104" s="1"/>
      <c r="AS104" s="1"/>
      <c r="AT104" s="1"/>
      <c r="AU104" s="1"/>
      <c r="AV104" s="1"/>
      <c r="AW104" s="1"/>
      <c r="AX104" s="1"/>
      <c r="AY104" s="1"/>
      <c r="AZ104" s="1"/>
      <c r="BA104" s="1"/>
      <c r="BB104" s="1"/>
      <c r="BC104" s="1"/>
      <c r="BD104" s="1"/>
      <c r="BE104" s="1"/>
      <c r="BF104" s="1"/>
    </row>
    <row r="105" spans="1:58">
      <c r="A105" s="73" t="s">
        <v>356</v>
      </c>
      <c r="B105" s="73" t="s">
        <v>357</v>
      </c>
      <c r="C105" s="73">
        <v>0.357142999357143</v>
      </c>
      <c r="D105" s="73">
        <v>0.357142999357143</v>
      </c>
      <c r="E105" s="73">
        <v>0.357142999357143</v>
      </c>
      <c r="F105" s="73">
        <v>0.357142999357143</v>
      </c>
      <c r="G105" s="73">
        <v>0.357142999357143</v>
      </c>
      <c r="H105" s="73">
        <v>0.357142999357143</v>
      </c>
      <c r="I105" s="73">
        <v>0.357142999357143</v>
      </c>
      <c r="J105" s="73">
        <v>0.357142999357143</v>
      </c>
      <c r="K105" s="73">
        <v>0.357142999357143</v>
      </c>
      <c r="L105" s="73">
        <v>0.357142999357143</v>
      </c>
      <c r="M105" s="73">
        <v>0.357142999357143</v>
      </c>
      <c r="N105" s="73">
        <v>0.35609771386009298</v>
      </c>
      <c r="O105" s="73">
        <v>0.32894879786402298</v>
      </c>
      <c r="P105" s="73">
        <v>0.29657231557200198</v>
      </c>
      <c r="Q105" s="73">
        <v>0.29315141566666703</v>
      </c>
      <c r="R105" s="73">
        <v>0.29003233233333298</v>
      </c>
      <c r="S105" s="73">
        <v>0.29238741566666698</v>
      </c>
      <c r="T105" s="73">
        <v>0.28656599900000002</v>
      </c>
      <c r="U105" s="73">
        <v>0.27505274899999999</v>
      </c>
      <c r="V105" s="73">
        <v>0.27636608233333299</v>
      </c>
      <c r="W105" s="73">
        <v>0.27029741566666698</v>
      </c>
      <c r="X105" s="73">
        <v>0.27878533233333302</v>
      </c>
      <c r="Y105" s="73">
        <v>0.287910999</v>
      </c>
      <c r="Z105" s="73">
        <v>0.29147666566666702</v>
      </c>
      <c r="AA105" s="73">
        <v>0.29606191616666699</v>
      </c>
      <c r="AB105" s="73">
        <v>0.30075324991666702</v>
      </c>
      <c r="AC105" s="73">
        <v>0.29059466658333299</v>
      </c>
      <c r="AD105" s="73">
        <v>0.27866324999999997</v>
      </c>
      <c r="AE105" s="73">
        <v>0.27902925000000001</v>
      </c>
      <c r="AF105" s="73">
        <v>0.29377941666666701</v>
      </c>
      <c r="AG105" s="73">
        <v>0.28845500000000002</v>
      </c>
      <c r="AH105" s="73">
        <v>0.28426857695150398</v>
      </c>
      <c r="AI105" s="73">
        <v>0.29322266666666702</v>
      </c>
      <c r="AJ105" s="73">
        <v>0.30183860000000001</v>
      </c>
      <c r="AK105" s="73">
        <v>0.296870315</v>
      </c>
      <c r="AL105" s="1">
        <v>0.29844772083333299</v>
      </c>
      <c r="AM105" s="1">
        <v>0.29940856333333299</v>
      </c>
      <c r="AN105" s="1">
        <v>0.30334883499999998</v>
      </c>
      <c r="AO105" s="1">
        <v>0.30475563999999999</v>
      </c>
      <c r="AP105" s="1">
        <v>0.304414666666667</v>
      </c>
      <c r="AQ105" s="1">
        <v>0.30675158333333302</v>
      </c>
      <c r="AR105" s="1">
        <v>0.30668166666666702</v>
      </c>
      <c r="AS105" s="1">
        <v>0.30391425166666702</v>
      </c>
      <c r="AT105" s="1">
        <v>0.29801152108333301</v>
      </c>
      <c r="AU105" s="1">
        <v>0.29470000000000002</v>
      </c>
      <c r="AV105" s="1">
        <v>0.29199999999999998</v>
      </c>
      <c r="AW105" s="1">
        <v>0.29017622500000001</v>
      </c>
      <c r="AX105" s="1">
        <v>0.28421395833333302</v>
      </c>
      <c r="AY105" s="1">
        <v>0.26882836666666698</v>
      </c>
      <c r="AZ105" s="1">
        <v>0.28778541666666702</v>
      </c>
      <c r="BA105" s="1">
        <v>0.28660659166666702</v>
      </c>
      <c r="BB105" s="1">
        <v>0.27597894444444399</v>
      </c>
      <c r="BC105" s="1">
        <v>0.279935558333333</v>
      </c>
      <c r="BD105" s="1">
        <v>0.283589441666667</v>
      </c>
      <c r="BE105" s="1">
        <v>0.28456472215956602</v>
      </c>
      <c r="BF105" s="1">
        <v>0.30085202500000002</v>
      </c>
    </row>
    <row r="106" spans="1:58">
      <c r="A106" s="73" t="s">
        <v>358</v>
      </c>
      <c r="B106" s="73" t="s">
        <v>359</v>
      </c>
      <c r="AK106" s="73">
        <v>10.8416833333333</v>
      </c>
      <c r="AL106" s="1">
        <v>10.8218833333333</v>
      </c>
      <c r="AM106" s="1">
        <v>12.8095583333333</v>
      </c>
      <c r="AN106" s="1">
        <v>17.362491666666699</v>
      </c>
      <c r="AO106" s="1">
        <v>20.837566666666699</v>
      </c>
      <c r="AP106" s="1">
        <v>39.007733333333299</v>
      </c>
      <c r="AQ106" s="1">
        <v>47.7038333333333</v>
      </c>
      <c r="AR106" s="1">
        <v>48.377958333333297</v>
      </c>
      <c r="AS106" s="1">
        <v>46.937066666666702</v>
      </c>
      <c r="AT106" s="1">
        <v>43.648375000000001</v>
      </c>
      <c r="AU106" s="1">
        <v>42.649941666666699</v>
      </c>
      <c r="AV106" s="1">
        <v>41.011820505934899</v>
      </c>
      <c r="AW106" s="1">
        <v>40.152899945420501</v>
      </c>
      <c r="AX106" s="1">
        <v>37.316256805555597</v>
      </c>
      <c r="AY106" s="1">
        <v>36.574591666666699</v>
      </c>
      <c r="AZ106" s="1">
        <v>42.904108333333298</v>
      </c>
      <c r="BA106" s="1">
        <v>45.964261400813903</v>
      </c>
      <c r="BB106" s="1">
        <v>46.143901317204303</v>
      </c>
      <c r="BC106" s="1">
        <v>47.004479142256798</v>
      </c>
      <c r="BD106" s="1">
        <v>48.438059008772598</v>
      </c>
      <c r="BE106" s="1">
        <v>53.654058312852001</v>
      </c>
      <c r="BF106" s="1">
        <v>64.462108272529406</v>
      </c>
    </row>
    <row r="107" spans="1:58">
      <c r="A107" s="73" t="s">
        <v>360</v>
      </c>
      <c r="B107" s="73" t="s">
        <v>361</v>
      </c>
      <c r="C107" s="73">
        <v>80.000154725774706</v>
      </c>
      <c r="D107" s="73">
        <v>80.000154725774706</v>
      </c>
      <c r="E107" s="73">
        <v>80.000154725774706</v>
      </c>
      <c r="F107" s="73">
        <v>80.000154725774706</v>
      </c>
      <c r="G107" s="73">
        <v>240.00046417732401</v>
      </c>
      <c r="H107" s="73">
        <v>240.00046417732401</v>
      </c>
      <c r="I107" s="73">
        <v>240.00046417732401</v>
      </c>
      <c r="J107" s="73">
        <v>240.00046417732401</v>
      </c>
      <c r="K107" s="73">
        <v>240.00046417732401</v>
      </c>
      <c r="L107" s="73">
        <v>240.00046417732401</v>
      </c>
      <c r="M107" s="73">
        <v>240.00046417732401</v>
      </c>
      <c r="N107" s="73">
        <v>240.00046417732401</v>
      </c>
      <c r="O107" s="73">
        <v>510.00098637681401</v>
      </c>
      <c r="P107" s="73">
        <v>600.00116044331003</v>
      </c>
      <c r="Q107" s="73">
        <v>600.00116044331003</v>
      </c>
      <c r="R107" s="73">
        <v>724.99998063374403</v>
      </c>
      <c r="S107" s="73">
        <v>429.166988536058</v>
      </c>
      <c r="T107" s="73">
        <v>199.99999465758501</v>
      </c>
      <c r="U107" s="73">
        <v>333.33332442930703</v>
      </c>
      <c r="V107" s="73">
        <v>367.49999018331198</v>
      </c>
      <c r="W107" s="73">
        <v>9.9999997328792301</v>
      </c>
      <c r="X107" s="73">
        <v>21.666666087905</v>
      </c>
      <c r="Y107" s="73">
        <v>34.999999065077297</v>
      </c>
      <c r="Z107" s="73">
        <v>34.999999065077297</v>
      </c>
      <c r="AA107" s="73">
        <v>34.999999065077297</v>
      </c>
      <c r="AB107" s="73">
        <v>54.999998530835697</v>
      </c>
      <c r="AC107" s="73">
        <v>94.999997462352695</v>
      </c>
      <c r="AD107" s="73">
        <v>187.49999499148501</v>
      </c>
      <c r="AE107" s="73">
        <v>400.37498930515198</v>
      </c>
      <c r="AF107" s="73">
        <v>591.49998419980602</v>
      </c>
      <c r="AG107" s="73">
        <v>707.74998109452702</v>
      </c>
      <c r="AH107" s="73">
        <v>702.08331457922895</v>
      </c>
      <c r="AI107" s="73">
        <v>716.08331420525997</v>
      </c>
      <c r="AJ107" s="73">
        <v>716.24998086747496</v>
      </c>
      <c r="AK107" s="73">
        <v>717.66664749629899</v>
      </c>
      <c r="AL107" s="1">
        <v>804.69</v>
      </c>
      <c r="AM107" s="1">
        <v>921.02166666666699</v>
      </c>
      <c r="AN107" s="1">
        <v>1259.9791666666699</v>
      </c>
      <c r="AO107" s="1">
        <v>3298.3333333333298</v>
      </c>
      <c r="AP107" s="1">
        <v>7102.0249999999996</v>
      </c>
      <c r="AQ107" s="1">
        <v>7887.6433333333298</v>
      </c>
      <c r="AR107" s="1">
        <v>8954.5833333333303</v>
      </c>
      <c r="AS107" s="1">
        <v>10056.333333333299</v>
      </c>
      <c r="AT107" s="1">
        <v>10569.0375</v>
      </c>
      <c r="AU107" s="1">
        <v>10585.375</v>
      </c>
      <c r="AV107" s="1">
        <v>10655.166666666701</v>
      </c>
      <c r="AW107" s="1">
        <v>10159.9391666667</v>
      </c>
      <c r="AX107" s="1">
        <v>9603.1603062450195</v>
      </c>
      <c r="AY107" s="1">
        <v>8744.2240881609705</v>
      </c>
      <c r="AZ107" s="1">
        <v>8516.0526154260806</v>
      </c>
      <c r="BA107" s="1">
        <v>8258.7700862033598</v>
      </c>
      <c r="BB107" s="1">
        <v>8030.0550000000003</v>
      </c>
      <c r="BC107" s="1">
        <v>8007.7574999999997</v>
      </c>
      <c r="BD107" s="1">
        <v>7860.1374999999998</v>
      </c>
      <c r="BE107" s="1">
        <v>8048.9603333333298</v>
      </c>
      <c r="BF107" s="1">
        <v>8147.9058333333296</v>
      </c>
    </row>
    <row r="108" spans="1:58">
      <c r="A108" s="73" t="s">
        <v>362</v>
      </c>
      <c r="B108" s="73" t="s">
        <v>363</v>
      </c>
      <c r="AI108" s="73">
        <v>0.73646666666666605</v>
      </c>
      <c r="AJ108" s="73">
        <v>0.67533333333333301</v>
      </c>
      <c r="AK108" s="73">
        <v>0.55974999999999997</v>
      </c>
      <c r="AL108" s="1">
        <v>0.52758333333333296</v>
      </c>
      <c r="AM108" s="1">
        <v>0.55074999999999996</v>
      </c>
      <c r="AN108" s="1">
        <v>0.58091666666666697</v>
      </c>
      <c r="AO108" s="1">
        <v>0.58983333333333299</v>
      </c>
      <c r="AP108" s="1">
        <v>0.58516666666666695</v>
      </c>
      <c r="AQ108" s="1">
        <v>0.60650000000000004</v>
      </c>
      <c r="AR108" s="1">
        <v>0.62791666666666701</v>
      </c>
      <c r="AS108" s="1">
        <v>0.61819166666666703</v>
      </c>
      <c r="AT108" s="1">
        <v>0.57147499999999996</v>
      </c>
      <c r="AU108" s="1">
        <v>0.54023333333333301</v>
      </c>
      <c r="AV108" s="1">
        <v>0.56471666666666698</v>
      </c>
      <c r="AW108" s="1">
        <v>0.56040833333333295</v>
      </c>
      <c r="AX108" s="1">
        <v>0.51379166666666698</v>
      </c>
      <c r="AY108" s="1">
        <v>0.480816666666667</v>
      </c>
      <c r="AZ108" s="1">
        <v>0.50555000000000005</v>
      </c>
      <c r="BA108" s="1">
        <v>0.53047500000000003</v>
      </c>
      <c r="BB108" s="1">
        <v>0.50123333333333298</v>
      </c>
      <c r="BC108" s="1">
        <v>0.546875</v>
      </c>
      <c r="BD108" s="1">
        <v>0.52939166666666704</v>
      </c>
      <c r="BE108" s="1"/>
      <c r="BF108" s="1"/>
    </row>
    <row r="109" spans="1:58">
      <c r="A109" s="73" t="s">
        <v>364</v>
      </c>
      <c r="B109" s="73" t="s">
        <v>365</v>
      </c>
      <c r="C109" s="73">
        <v>3.169349999</v>
      </c>
      <c r="D109" s="73">
        <v>3.07861666566667</v>
      </c>
      <c r="E109" s="73">
        <v>3.0090416656666701</v>
      </c>
      <c r="F109" s="73">
        <v>3.09729166566667</v>
      </c>
      <c r="G109" s="73">
        <v>3.0736583323333302</v>
      </c>
      <c r="H109" s="73">
        <v>3.0718499989999999</v>
      </c>
      <c r="I109" s="73">
        <v>3.1307499989999998</v>
      </c>
      <c r="J109" s="73">
        <v>3.2045166656666701</v>
      </c>
      <c r="K109" s="73">
        <v>3.1568249989999999</v>
      </c>
      <c r="L109" s="73">
        <v>3.25458333233333</v>
      </c>
      <c r="M109" s="73">
        <v>3.2689833323333302</v>
      </c>
      <c r="N109" s="73">
        <v>3.2277333323333299</v>
      </c>
      <c r="O109" s="73">
        <v>3.0507166656666702</v>
      </c>
      <c r="P109" s="73">
        <v>2.61039999908333</v>
      </c>
      <c r="Q109" s="73">
        <v>2.32775833241667</v>
      </c>
      <c r="R109" s="73">
        <v>2.3019833324166701</v>
      </c>
      <c r="S109" s="73">
        <v>2.8715916659166698</v>
      </c>
      <c r="T109" s="73">
        <v>3.06895833233333</v>
      </c>
      <c r="U109" s="73">
        <v>2.955374999</v>
      </c>
      <c r="V109" s="73">
        <v>3.2427499989999999</v>
      </c>
      <c r="W109" s="73">
        <v>3.4361083323333301</v>
      </c>
      <c r="X109" s="73">
        <v>4.3138749990000003</v>
      </c>
      <c r="Y109" s="73">
        <v>4.74353333233333</v>
      </c>
      <c r="Z109" s="73">
        <v>4.5281666656666699</v>
      </c>
      <c r="AA109" s="73">
        <v>6.5110916662499996</v>
      </c>
      <c r="AB109" s="73">
        <v>16.417024999666701</v>
      </c>
      <c r="AC109" s="73">
        <v>38.3699166665833</v>
      </c>
      <c r="AD109" s="73">
        <v>224.59633333333301</v>
      </c>
      <c r="AE109" s="73">
        <v>409.23</v>
      </c>
      <c r="AF109" s="73">
        <v>496.68916666666701</v>
      </c>
      <c r="AG109" s="73">
        <v>695.08916666666698</v>
      </c>
      <c r="AH109" s="73">
        <v>928.22749999999996</v>
      </c>
      <c r="AI109" s="73">
        <v>1712.7908333333301</v>
      </c>
      <c r="AJ109" s="73">
        <v>1741.36333333333</v>
      </c>
      <c r="AK109" s="73">
        <v>1680.0733333333301</v>
      </c>
      <c r="AL109" s="1">
        <v>1621.41333333333</v>
      </c>
      <c r="AM109" s="1">
        <v>1571.4441666666701</v>
      </c>
      <c r="AN109" s="1">
        <v>1539.45</v>
      </c>
      <c r="AO109" s="1">
        <v>1516.1316666666701</v>
      </c>
      <c r="AP109" s="1">
        <v>1507.8441666666699</v>
      </c>
      <c r="AQ109" s="1">
        <v>1507.5</v>
      </c>
      <c r="AR109" s="1">
        <v>1507.5</v>
      </c>
      <c r="AS109" s="1">
        <v>1507.5</v>
      </c>
      <c r="AT109" s="1">
        <v>1507.5</v>
      </c>
      <c r="AU109" s="1">
        <v>1507.5</v>
      </c>
      <c r="AV109" s="1">
        <v>1507.5</v>
      </c>
      <c r="AW109" s="1">
        <v>1507.5</v>
      </c>
      <c r="AX109" s="1">
        <v>1507.5</v>
      </c>
      <c r="AY109" s="1">
        <v>1507.5</v>
      </c>
      <c r="AZ109" s="1">
        <v>1507.5</v>
      </c>
      <c r="BA109" s="1">
        <v>1507.5</v>
      </c>
      <c r="BB109" s="1">
        <v>1507.5</v>
      </c>
      <c r="BC109" s="1">
        <v>1507.5</v>
      </c>
      <c r="BD109" s="1">
        <v>1507.5</v>
      </c>
      <c r="BE109" s="1">
        <v>1507.5</v>
      </c>
      <c r="BF109" s="1">
        <v>1507.5</v>
      </c>
    </row>
    <row r="110" spans="1:58">
      <c r="A110" s="73" t="s">
        <v>366</v>
      </c>
      <c r="B110" s="73" t="s">
        <v>367</v>
      </c>
      <c r="C110" s="73">
        <v>0.71428599971428597</v>
      </c>
      <c r="D110" s="73">
        <v>0.71428599971428597</v>
      </c>
      <c r="E110" s="73">
        <v>0.71428599971428597</v>
      </c>
      <c r="F110" s="73">
        <v>0.71428599971428597</v>
      </c>
      <c r="G110" s="73">
        <v>0.71428599971428597</v>
      </c>
      <c r="H110" s="73">
        <v>0.71428599971428597</v>
      </c>
      <c r="I110" s="73">
        <v>0.71428599971428597</v>
      </c>
      <c r="J110" s="73">
        <v>0.71428599971428597</v>
      </c>
      <c r="K110" s="73">
        <v>0.71428599971428597</v>
      </c>
      <c r="L110" s="73">
        <v>0.71428599971428597</v>
      </c>
      <c r="M110" s="73">
        <v>0.71428599971428597</v>
      </c>
      <c r="N110" s="73">
        <v>0.71521699900000002</v>
      </c>
      <c r="O110" s="73">
        <v>0.76870451342999402</v>
      </c>
      <c r="P110" s="73">
        <v>0.69395909802109201</v>
      </c>
      <c r="Q110" s="73">
        <v>0.67947700357025098</v>
      </c>
      <c r="R110" s="73">
        <v>0.73950775529633594</v>
      </c>
      <c r="S110" s="73">
        <v>0.86956521814744803</v>
      </c>
      <c r="T110" s="73">
        <v>0.86956521814744803</v>
      </c>
      <c r="U110" s="73">
        <v>0.86956521814744803</v>
      </c>
      <c r="V110" s="73">
        <v>0.84202260193494305</v>
      </c>
      <c r="W110" s="73">
        <v>0.77883373727604199</v>
      </c>
      <c r="X110" s="73">
        <v>0.87752833316666701</v>
      </c>
      <c r="Y110" s="73">
        <v>1.0858158330833301</v>
      </c>
      <c r="Z110" s="73">
        <v>1.1140999997500001</v>
      </c>
      <c r="AA110" s="73">
        <v>1.47527749975</v>
      </c>
      <c r="AB110" s="73">
        <v>2.2286749994166701</v>
      </c>
      <c r="AC110" s="73">
        <v>2.2850316664166699</v>
      </c>
      <c r="AD110" s="73">
        <v>2.03603333333333</v>
      </c>
      <c r="AE110" s="73">
        <v>2.2734675000000002</v>
      </c>
      <c r="AF110" s="73">
        <v>2.6226775</v>
      </c>
      <c r="AG110" s="73">
        <v>2.58732083333333</v>
      </c>
      <c r="AH110" s="73">
        <v>2.7613150000000002</v>
      </c>
      <c r="AI110" s="73">
        <v>2.8520141666666698</v>
      </c>
      <c r="AJ110" s="73">
        <v>3.2677415833333301</v>
      </c>
      <c r="AK110" s="73">
        <v>3.5507983333333302</v>
      </c>
      <c r="AL110" s="1">
        <v>3.6270850000000001</v>
      </c>
      <c r="AM110" s="1">
        <v>4.2993491666666701</v>
      </c>
      <c r="AN110" s="1">
        <v>4.6079616666666698</v>
      </c>
      <c r="AO110" s="1">
        <v>5.52828416666667</v>
      </c>
      <c r="AP110" s="1">
        <v>6.1094841666666699</v>
      </c>
      <c r="AQ110" s="1">
        <v>6.9398283333333302</v>
      </c>
      <c r="AR110" s="1">
        <v>8.6091808333333297</v>
      </c>
      <c r="AS110" s="1">
        <v>10.540746666666699</v>
      </c>
      <c r="AT110" s="1">
        <v>7.5647491666666697</v>
      </c>
      <c r="AU110" s="1">
        <v>6.4596925000000001</v>
      </c>
      <c r="AV110" s="1">
        <v>6.3593283333333304</v>
      </c>
      <c r="AW110" s="1">
        <v>6.7715491666666701</v>
      </c>
      <c r="AX110" s="1">
        <v>7.0453650000000003</v>
      </c>
      <c r="AY110" s="1">
        <v>8.26122333333333</v>
      </c>
      <c r="AZ110" s="1">
        <v>8.4736741582488797</v>
      </c>
      <c r="BA110" s="1">
        <v>7.3212219611528804</v>
      </c>
      <c r="BB110" s="1">
        <v>7.2611321323273499</v>
      </c>
      <c r="BC110" s="1">
        <v>8.2099686265933105</v>
      </c>
      <c r="BD110" s="1">
        <v>9.6550560691352594</v>
      </c>
      <c r="BE110" s="1">
        <v>10.852655568783099</v>
      </c>
      <c r="BF110" s="1">
        <v>12.7589308811644</v>
      </c>
    </row>
    <row r="111" spans="1:58">
      <c r="A111" s="73" t="s">
        <v>368</v>
      </c>
      <c r="B111" s="73" t="s">
        <v>369</v>
      </c>
      <c r="C111" s="73">
        <v>1</v>
      </c>
      <c r="D111" s="73">
        <v>1</v>
      </c>
      <c r="E111" s="73">
        <v>1</v>
      </c>
      <c r="F111" s="73">
        <v>1</v>
      </c>
      <c r="G111" s="73">
        <v>1</v>
      </c>
      <c r="H111" s="73">
        <v>1</v>
      </c>
      <c r="I111" s="73">
        <v>1</v>
      </c>
      <c r="J111" s="73">
        <v>1</v>
      </c>
      <c r="K111" s="73">
        <v>1</v>
      </c>
      <c r="L111" s="73">
        <v>1</v>
      </c>
      <c r="M111" s="73">
        <v>1</v>
      </c>
      <c r="N111" s="73">
        <v>0.99999999900000003</v>
      </c>
      <c r="O111" s="73">
        <v>1</v>
      </c>
      <c r="P111" s="73">
        <v>1</v>
      </c>
      <c r="Q111" s="73">
        <v>1.00000013796208</v>
      </c>
      <c r="R111" s="73">
        <v>1.00000027592416</v>
      </c>
      <c r="S111" s="73">
        <v>1.00000027592416</v>
      </c>
      <c r="T111" s="73">
        <v>1.00000027592416</v>
      </c>
      <c r="U111" s="73">
        <v>1.00000027592416</v>
      </c>
      <c r="V111" s="73">
        <v>1.00000027592416</v>
      </c>
      <c r="W111" s="73">
        <v>1.00000027592416</v>
      </c>
      <c r="X111" s="73">
        <v>1.00000027592416</v>
      </c>
      <c r="Y111" s="73">
        <v>1.00000027592416</v>
      </c>
      <c r="Z111" s="73">
        <v>1.00000027592416</v>
      </c>
      <c r="AA111" s="73">
        <v>1.00000027650749</v>
      </c>
      <c r="AB111" s="73">
        <v>1.00000027692416</v>
      </c>
      <c r="AC111" s="73">
        <v>1.00000027692416</v>
      </c>
      <c r="AD111" s="73">
        <v>1.00000027692416</v>
      </c>
      <c r="AE111" s="73">
        <v>1.00000027692416</v>
      </c>
      <c r="AF111" s="73">
        <v>1.00000027692416</v>
      </c>
      <c r="AG111" s="73">
        <v>1.00000027692416</v>
      </c>
      <c r="AH111" s="73">
        <v>1.00000027692416</v>
      </c>
      <c r="AI111" s="73">
        <v>1.00000027692416</v>
      </c>
      <c r="AJ111" s="73">
        <v>1.00000027692416</v>
      </c>
      <c r="AK111" s="73">
        <v>1.00000027692416</v>
      </c>
      <c r="AL111" s="1">
        <v>1.00000027692416</v>
      </c>
      <c r="AM111" s="1">
        <v>1.00000027692416</v>
      </c>
      <c r="AN111" s="1">
        <v>1.00000027692416</v>
      </c>
      <c r="AO111" s="1">
        <v>41.5075</v>
      </c>
      <c r="AP111" s="1">
        <v>41.902500000000003</v>
      </c>
      <c r="AQ111" s="1">
        <v>40.952500000000001</v>
      </c>
      <c r="AR111" s="1">
        <v>48.5833333333333</v>
      </c>
      <c r="AS111" s="1">
        <v>61.754166666666698</v>
      </c>
      <c r="AT111" s="1">
        <v>59.378833333333297</v>
      </c>
      <c r="AU111" s="1">
        <v>54.905833333333298</v>
      </c>
      <c r="AV111" s="1">
        <v>57.095833333333303</v>
      </c>
      <c r="AW111" s="1">
        <v>58.0133333333333</v>
      </c>
      <c r="AX111" s="1">
        <v>61.272222222222197</v>
      </c>
      <c r="AY111" s="1">
        <v>63.207500000000003</v>
      </c>
      <c r="AZ111" s="1">
        <v>68.286666666666704</v>
      </c>
      <c r="BA111" s="1">
        <v>71.403333333333293</v>
      </c>
      <c r="BB111" s="1">
        <v>72.226666666666702</v>
      </c>
      <c r="BC111" s="1">
        <v>73.514772079772101</v>
      </c>
      <c r="BD111" s="1">
        <v>77.52</v>
      </c>
      <c r="BE111" s="1">
        <v>83.892499999999998</v>
      </c>
      <c r="BF111" s="1"/>
    </row>
    <row r="112" spans="1:58">
      <c r="A112" s="73" t="s">
        <v>370</v>
      </c>
      <c r="B112" s="73" t="s">
        <v>371</v>
      </c>
      <c r="C112" s="73">
        <v>0.35714299900000002</v>
      </c>
      <c r="D112" s="73">
        <v>0.35714299900000002</v>
      </c>
      <c r="E112" s="73">
        <v>0.35714299900000002</v>
      </c>
      <c r="F112" s="73">
        <v>0.35714299900000002</v>
      </c>
      <c r="G112" s="73">
        <v>0.35714299900000002</v>
      </c>
      <c r="H112" s="73">
        <v>0.35714299900000002</v>
      </c>
      <c r="I112" s="73">
        <v>0.35714299900000002</v>
      </c>
      <c r="J112" s="73">
        <v>0.35714299900000002</v>
      </c>
      <c r="K112" s="73">
        <v>0.35714299900000002</v>
      </c>
      <c r="L112" s="73">
        <v>0.35714299900000002</v>
      </c>
      <c r="M112" s="73">
        <v>0.35714299900000002</v>
      </c>
      <c r="N112" s="73">
        <v>0.35632574900000002</v>
      </c>
      <c r="O112" s="73">
        <v>0.32894699900000002</v>
      </c>
      <c r="P112" s="73">
        <v>0.30002599899999999</v>
      </c>
      <c r="Q112" s="73">
        <v>0.29605099899999998</v>
      </c>
      <c r="R112" s="73">
        <v>0.29605099899999998</v>
      </c>
      <c r="S112" s="73">
        <v>0.29605099899999998</v>
      </c>
      <c r="T112" s="73">
        <v>0.29605099899999998</v>
      </c>
      <c r="U112" s="73">
        <v>0.29605099899999998</v>
      </c>
      <c r="V112" s="73">
        <v>0.29605099899999998</v>
      </c>
      <c r="W112" s="73">
        <v>0.296050749</v>
      </c>
      <c r="X112" s="73">
        <v>0.29605174899999998</v>
      </c>
      <c r="Y112" s="73">
        <v>0.29605299899999998</v>
      </c>
      <c r="Z112" s="73">
        <v>0.29605299908333299</v>
      </c>
      <c r="AA112" s="73">
        <v>0.29605299958333298</v>
      </c>
      <c r="AB112" s="73">
        <v>0.29605300000000001</v>
      </c>
      <c r="AC112" s="73">
        <v>0.31539580253923399</v>
      </c>
      <c r="AD112" s="73">
        <v>0.29702864435074999</v>
      </c>
      <c r="AE112" s="73">
        <v>0.285766198804</v>
      </c>
      <c r="AF112" s="73">
        <v>0.29960165611424999</v>
      </c>
      <c r="AG112" s="73">
        <v>0.28317718970299999</v>
      </c>
      <c r="AH112" s="73">
        <v>0.28072831727850001</v>
      </c>
      <c r="AI112" s="73">
        <v>0.28155335412458299</v>
      </c>
      <c r="AJ112" s="73">
        <v>0.30437021879031601</v>
      </c>
      <c r="AK112" s="73">
        <v>0.34836821013777403</v>
      </c>
      <c r="AL112" s="1">
        <v>0.41814493434980698</v>
      </c>
      <c r="AM112" s="1">
        <v>0.43679976921490199</v>
      </c>
      <c r="AN112" s="1">
        <v>0.46086611531154598</v>
      </c>
      <c r="AO112" s="1">
        <v>0.46757443745260102</v>
      </c>
      <c r="AP112" s="1">
        <v>0.463810768619974</v>
      </c>
      <c r="AQ112" s="1">
        <v>0.51218961330833301</v>
      </c>
      <c r="AR112" s="1">
        <v>0.60506425362333305</v>
      </c>
      <c r="AS112" s="1">
        <v>1.2706791739733301</v>
      </c>
      <c r="AT112" s="1">
        <v>1.29294412808415</v>
      </c>
      <c r="AU112" s="1">
        <v>1.3049661442676701</v>
      </c>
      <c r="AV112" s="1">
        <v>1.3083848239159199</v>
      </c>
      <c r="AW112" s="1">
        <v>1.3135716247906699</v>
      </c>
      <c r="AX112" s="1">
        <v>1.26264486767833</v>
      </c>
      <c r="AY112" s="1">
        <v>1.2235623934186699</v>
      </c>
      <c r="AZ112" s="1">
        <v>1.2535344886256801</v>
      </c>
      <c r="BA112" s="1">
        <v>1.26678941001316</v>
      </c>
      <c r="BB112" s="1">
        <v>1.2241524946034601</v>
      </c>
      <c r="BC112" s="1">
        <v>1.26165963821484</v>
      </c>
      <c r="BD112" s="1">
        <v>1.27167762712871</v>
      </c>
      <c r="BE112" s="1">
        <v>1.27240206718888</v>
      </c>
      <c r="BF112" s="1"/>
    </row>
    <row r="113" spans="1:58">
      <c r="A113" s="73" t="s">
        <v>372</v>
      </c>
      <c r="B113" s="73" t="s">
        <v>373</v>
      </c>
      <c r="AL113" s="1"/>
      <c r="AM113" s="1"/>
      <c r="AN113" s="1"/>
      <c r="AO113" s="1"/>
      <c r="AP113" s="1"/>
      <c r="AQ113" s="1"/>
      <c r="AR113" s="1"/>
      <c r="AS113" s="1"/>
      <c r="AT113" s="1"/>
      <c r="AU113" s="1"/>
      <c r="AV113" s="1"/>
      <c r="AW113" s="1"/>
      <c r="AX113" s="1"/>
      <c r="AY113" s="1"/>
      <c r="AZ113" s="1"/>
      <c r="BA113" s="1"/>
      <c r="BB113" s="1"/>
      <c r="BC113" s="1"/>
      <c r="BD113" s="1"/>
      <c r="BE113" s="1"/>
      <c r="BF113" s="1"/>
    </row>
    <row r="114" spans="1:58">
      <c r="A114" s="73" t="s">
        <v>374</v>
      </c>
      <c r="B114" s="73" t="s">
        <v>375</v>
      </c>
      <c r="AI114" s="73">
        <v>1.77275</v>
      </c>
      <c r="AJ114" s="73">
        <v>4.3440633333333301</v>
      </c>
      <c r="AK114" s="73">
        <v>3.9777499999999999</v>
      </c>
      <c r="AL114" s="1">
        <v>4</v>
      </c>
      <c r="AM114" s="1">
        <v>4</v>
      </c>
      <c r="AN114" s="1">
        <v>4</v>
      </c>
      <c r="AO114" s="1">
        <v>4</v>
      </c>
      <c r="AP114" s="1">
        <v>4</v>
      </c>
      <c r="AQ114" s="1">
        <v>4</v>
      </c>
      <c r="AR114" s="1">
        <v>4</v>
      </c>
      <c r="AS114" s="1">
        <v>3.6769583333333302</v>
      </c>
      <c r="AT114" s="1">
        <v>3.0608666666666702</v>
      </c>
      <c r="AU114" s="1">
        <v>2.7805916666666701</v>
      </c>
      <c r="AV114" s="1">
        <v>2.774025</v>
      </c>
      <c r="AW114" s="1">
        <v>2.7522250000000001</v>
      </c>
      <c r="AX114" s="1">
        <v>2.5237250000000002</v>
      </c>
      <c r="AY114" s="1">
        <v>2.357075</v>
      </c>
      <c r="AZ114" s="1">
        <v>2.48403333333333</v>
      </c>
      <c r="BA114" s="1">
        <v>2.6063333333333301</v>
      </c>
      <c r="BB114" s="1">
        <v>2.4811000000000001</v>
      </c>
      <c r="BC114" s="1">
        <v>2.6862916666666701</v>
      </c>
      <c r="BD114" s="1">
        <v>2.60100833333333</v>
      </c>
      <c r="BE114" s="1">
        <v>2.6002916666666702</v>
      </c>
      <c r="BF114" s="1"/>
    </row>
    <row r="115" spans="1:58">
      <c r="A115" s="73" t="s">
        <v>376</v>
      </c>
      <c r="B115" s="73" t="s">
        <v>377</v>
      </c>
      <c r="C115" s="73">
        <v>50.000000049000001</v>
      </c>
      <c r="D115" s="73">
        <v>50.000000049000001</v>
      </c>
      <c r="E115" s="73">
        <v>50.000000049000001</v>
      </c>
      <c r="F115" s="73">
        <v>50.000000049000001</v>
      </c>
      <c r="G115" s="73">
        <v>50.000000049000001</v>
      </c>
      <c r="H115" s="73">
        <v>50.000000049000001</v>
      </c>
      <c r="I115" s="73">
        <v>50.000000049000001</v>
      </c>
      <c r="J115" s="73">
        <v>50.000000049000001</v>
      </c>
      <c r="K115" s="73">
        <v>50.000000049000001</v>
      </c>
      <c r="L115" s="73">
        <v>50.000000049000001</v>
      </c>
      <c r="M115" s="73">
        <v>50.000000049000001</v>
      </c>
      <c r="N115" s="73">
        <v>48.869799999000001</v>
      </c>
      <c r="O115" s="73">
        <v>44.014583332333302</v>
      </c>
      <c r="P115" s="73">
        <v>38.976499998999998</v>
      </c>
      <c r="Q115" s="73">
        <v>38.951499998999999</v>
      </c>
      <c r="R115" s="73">
        <v>36.778916665666699</v>
      </c>
      <c r="S115" s="73">
        <v>38.605166665666701</v>
      </c>
      <c r="T115" s="73">
        <v>35.842749998999999</v>
      </c>
      <c r="U115" s="73">
        <v>31.492083332333301</v>
      </c>
      <c r="V115" s="73">
        <v>29.318666665666701</v>
      </c>
      <c r="W115" s="73">
        <v>29.24166666575</v>
      </c>
      <c r="X115" s="73">
        <v>37.129249999166703</v>
      </c>
      <c r="Y115" s="73">
        <v>45.690583332333297</v>
      </c>
      <c r="Z115" s="73">
        <v>51.131666665833301</v>
      </c>
      <c r="AA115" s="73">
        <v>57.783916666416701</v>
      </c>
      <c r="AB115" s="73">
        <v>59.378</v>
      </c>
      <c r="AC115" s="73">
        <v>44.671916666666696</v>
      </c>
      <c r="AD115" s="73">
        <v>37.334083333333297</v>
      </c>
      <c r="AE115" s="73">
        <v>36.768333333333302</v>
      </c>
      <c r="AF115" s="73">
        <v>39.404000000000003</v>
      </c>
      <c r="AG115" s="73">
        <v>33.417916666666699</v>
      </c>
      <c r="AH115" s="73">
        <v>34.148249999999997</v>
      </c>
      <c r="AI115" s="73">
        <v>32.149500000000003</v>
      </c>
      <c r="AJ115" s="73">
        <v>34.596520833333301</v>
      </c>
      <c r="AK115" s="73">
        <v>33.456497499999998</v>
      </c>
      <c r="AL115" s="1">
        <v>29.4800166666667</v>
      </c>
      <c r="AM115" s="1">
        <v>30.961513333333301</v>
      </c>
      <c r="AN115" s="1">
        <v>35.773890833333297</v>
      </c>
      <c r="AO115" s="1">
        <v>36.298640833333302</v>
      </c>
      <c r="AP115" s="1"/>
      <c r="AQ115" s="1"/>
      <c r="AR115" s="1"/>
      <c r="AS115" s="1"/>
      <c r="AT115" s="1"/>
      <c r="AU115" s="1"/>
      <c r="AV115" s="1"/>
      <c r="AW115" s="1"/>
      <c r="AX115" s="1"/>
      <c r="AY115" s="1"/>
      <c r="AZ115" s="1"/>
      <c r="BA115" s="1"/>
      <c r="BB115" s="1"/>
      <c r="BC115" s="1"/>
      <c r="BD115" s="1"/>
      <c r="BE115" s="1"/>
      <c r="BF115" s="1"/>
    </row>
    <row r="116" spans="1:58">
      <c r="A116" s="73" t="s">
        <v>378</v>
      </c>
      <c r="B116" s="73" t="s">
        <v>379</v>
      </c>
      <c r="J116" s="73">
        <v>6.0757894730000004</v>
      </c>
      <c r="K116" s="73">
        <v>6.0715789468333297</v>
      </c>
      <c r="L116" s="73">
        <v>6.0361403504166704</v>
      </c>
      <c r="M116" s="73">
        <v>6.05140350825</v>
      </c>
      <c r="N116" s="73">
        <v>5.9473684206666704</v>
      </c>
      <c r="O116" s="73">
        <v>5.7145614030000003</v>
      </c>
      <c r="P116" s="73">
        <v>4.9287547528333304</v>
      </c>
      <c r="Q116" s="73">
        <v>5.0397640408333304</v>
      </c>
      <c r="R116" s="73">
        <v>5.1264373541666703</v>
      </c>
      <c r="S116" s="73">
        <v>6.0614489860000003</v>
      </c>
      <c r="T116" s="73">
        <v>5.5737853099999999</v>
      </c>
      <c r="U116" s="73">
        <v>5.02916666575</v>
      </c>
      <c r="V116" s="73">
        <v>5.1766666656666702</v>
      </c>
      <c r="W116" s="73">
        <v>5.0949999990833303</v>
      </c>
      <c r="X116" s="73">
        <v>5.75166666583333</v>
      </c>
      <c r="Y116" s="73">
        <v>6.2258333324999997</v>
      </c>
      <c r="Z116" s="73">
        <v>7.4641666659999997</v>
      </c>
      <c r="AA116" s="73">
        <v>8.0353499999999993</v>
      </c>
      <c r="AB116" s="73">
        <v>7.99884166666667</v>
      </c>
      <c r="AC116" s="73">
        <v>8.0131583333333296</v>
      </c>
      <c r="AD116" s="73">
        <v>8.0098083333333303</v>
      </c>
      <c r="AE116" s="73">
        <v>8.0405916666666695</v>
      </c>
      <c r="AF116" s="73">
        <v>8.0338833333333302</v>
      </c>
      <c r="AG116" s="73">
        <v>8.0209916666666707</v>
      </c>
      <c r="AH116" s="73">
        <v>8.0042500000000008</v>
      </c>
      <c r="AI116" s="73">
        <v>7.9723416666666704</v>
      </c>
      <c r="AJ116" s="73">
        <v>7.9675500000000001</v>
      </c>
      <c r="AK116" s="73">
        <v>7.9602833333333303</v>
      </c>
      <c r="AL116" s="1">
        <v>7.9677583333333297</v>
      </c>
      <c r="AM116" s="1">
        <v>7.9664000000000001</v>
      </c>
      <c r="AN116" s="1">
        <v>7.9752916666666698</v>
      </c>
      <c r="AO116" s="1">
        <v>7.9787666666666697</v>
      </c>
      <c r="AP116" s="1">
        <v>7.9918500000000003</v>
      </c>
      <c r="AQ116" s="1">
        <v>8.0259</v>
      </c>
      <c r="AR116" s="1">
        <v>8.0335000000000001</v>
      </c>
      <c r="AS116" s="1">
        <v>8.0334333333333294</v>
      </c>
      <c r="AT116" s="1">
        <v>8.0212411666666696</v>
      </c>
      <c r="AU116" s="1">
        <v>8.0221710833333297</v>
      </c>
      <c r="AV116" s="1">
        <v>8.0110645833333294</v>
      </c>
      <c r="AW116" s="1">
        <v>8.0014261666666702</v>
      </c>
      <c r="AX116" s="1">
        <v>8.0358539166666692</v>
      </c>
      <c r="AY116" s="1">
        <v>8.0201099166666694</v>
      </c>
      <c r="AZ116" s="1">
        <v>7.9842833333333303</v>
      </c>
      <c r="BA116" s="1">
        <v>8.0022166666666692</v>
      </c>
      <c r="BB116" s="1">
        <v>8.0182083333333303</v>
      </c>
      <c r="BC116" s="1">
        <v>7.9898635000000002</v>
      </c>
      <c r="BD116" s="1">
        <v>7.9892553333333298</v>
      </c>
      <c r="BE116" s="1">
        <v>7.9871290000000004</v>
      </c>
      <c r="BF116" s="1">
        <v>7.9849604166666701</v>
      </c>
    </row>
    <row r="117" spans="1:58">
      <c r="A117" s="73" t="s">
        <v>380</v>
      </c>
      <c r="B117" s="73" t="s">
        <v>381</v>
      </c>
      <c r="AK117" s="73">
        <v>43.263183333333302</v>
      </c>
      <c r="AL117" s="1">
        <v>37.881758333333302</v>
      </c>
      <c r="AM117" s="1">
        <v>39.981074999999997</v>
      </c>
      <c r="AN117" s="1">
        <v>50.003549999999997</v>
      </c>
      <c r="AO117" s="1">
        <v>54.461733333333299</v>
      </c>
      <c r="AP117" s="1">
        <v>56.901828333333299</v>
      </c>
      <c r="AQ117" s="1">
        <v>65.903866666666701</v>
      </c>
      <c r="AR117" s="1">
        <v>68.037133333333301</v>
      </c>
      <c r="AS117" s="1">
        <v>64.349791666666704</v>
      </c>
      <c r="AT117" s="1">
        <v>54.322258333333302</v>
      </c>
      <c r="AU117" s="1">
        <v>49.409933333333299</v>
      </c>
      <c r="AV117" s="1">
        <v>49.2836833333333</v>
      </c>
      <c r="AW117" s="1">
        <v>48.801766666666701</v>
      </c>
      <c r="AX117" s="1">
        <v>44.7298166666667</v>
      </c>
      <c r="AY117" s="1">
        <v>41.867683333333297</v>
      </c>
      <c r="AZ117" s="1">
        <v>44.100574999999999</v>
      </c>
      <c r="BA117" s="1">
        <v>46.4853916666667</v>
      </c>
      <c r="BB117" s="1">
        <v>44.230825000000003</v>
      </c>
      <c r="BC117" s="1">
        <v>47.890250000000002</v>
      </c>
      <c r="BD117" s="1">
        <v>46.395341666666702</v>
      </c>
      <c r="BE117" s="1">
        <v>46.437130833333299</v>
      </c>
      <c r="BF117" s="1">
        <v>55.537075000000002</v>
      </c>
    </row>
    <row r="118" spans="1:58">
      <c r="A118" s="73" t="s">
        <v>45</v>
      </c>
      <c r="B118" s="73" t="s">
        <v>382</v>
      </c>
      <c r="C118" s="73">
        <v>49.370600049526097</v>
      </c>
      <c r="D118" s="73">
        <v>49.370600049526097</v>
      </c>
      <c r="E118" s="73">
        <v>49.370600049526097</v>
      </c>
      <c r="F118" s="73">
        <v>49.370600049526097</v>
      </c>
      <c r="G118" s="73">
        <v>49.370600049526097</v>
      </c>
      <c r="H118" s="73">
        <v>49.370600049526097</v>
      </c>
      <c r="I118" s="73">
        <v>49.370600049526097</v>
      </c>
      <c r="J118" s="73">
        <v>49.370600049526097</v>
      </c>
      <c r="K118" s="73">
        <v>49.370600049526097</v>
      </c>
      <c r="L118" s="73">
        <v>51.941975052032703</v>
      </c>
      <c r="M118" s="73">
        <v>55.541900055541902</v>
      </c>
      <c r="N118" s="73">
        <v>55.426325050080102</v>
      </c>
      <c r="O118" s="73">
        <v>50.405333331666696</v>
      </c>
      <c r="P118" s="73">
        <v>44.577666666666701</v>
      </c>
      <c r="Q118" s="73">
        <v>48.140749999999997</v>
      </c>
      <c r="R118" s="73">
        <v>42.862416663333299</v>
      </c>
      <c r="S118" s="73">
        <v>47.789916663333301</v>
      </c>
      <c r="T118" s="73">
        <v>49.135749992500003</v>
      </c>
      <c r="U118" s="73">
        <v>45.130999993333297</v>
      </c>
      <c r="V118" s="73">
        <v>42.544166660833298</v>
      </c>
      <c r="W118" s="73">
        <v>42.255749990833301</v>
      </c>
      <c r="X118" s="73">
        <v>54.346083325833298</v>
      </c>
      <c r="Y118" s="73">
        <v>69.947166664166701</v>
      </c>
      <c r="Z118" s="73">
        <v>86.089833333333303</v>
      </c>
      <c r="AA118" s="73">
        <v>115.32850000000001</v>
      </c>
      <c r="AB118" s="73">
        <v>132.49549999999999</v>
      </c>
      <c r="AC118" s="73">
        <v>135.26816666666701</v>
      </c>
      <c r="AD118" s="73">
        <v>213.84266666666699</v>
      </c>
      <c r="AE118" s="73">
        <v>281.421333333333</v>
      </c>
      <c r="AF118" s="73">
        <v>320.6875</v>
      </c>
      <c r="AG118" s="73">
        <v>298.82933333333301</v>
      </c>
      <c r="AH118" s="73">
        <v>367.072</v>
      </c>
      <c r="AI118" s="73">
        <v>372.79333333333301</v>
      </c>
      <c r="AJ118" s="73">
        <v>382.75650000000002</v>
      </c>
      <c r="AK118" s="73">
        <v>613.46716666666703</v>
      </c>
      <c r="AL118" s="1">
        <v>853.12633333333304</v>
      </c>
      <c r="AM118" s="1">
        <v>812.25033333333295</v>
      </c>
      <c r="AN118" s="1">
        <v>1018.17716666667</v>
      </c>
      <c r="AO118" s="1">
        <v>1088.27966666667</v>
      </c>
      <c r="AP118" s="1">
        <v>1256.7550000000001</v>
      </c>
      <c r="AQ118" s="1">
        <v>1353.49616666667</v>
      </c>
      <c r="AR118" s="1">
        <v>1317.69883333333</v>
      </c>
      <c r="AS118" s="1">
        <v>1366.39116666667</v>
      </c>
      <c r="AT118" s="1">
        <v>1238.32766666667</v>
      </c>
      <c r="AU118" s="1">
        <v>1868.8578333333301</v>
      </c>
      <c r="AV118" s="1">
        <v>2003.02583333333</v>
      </c>
      <c r="AW118" s="1">
        <v>2142.3016666666699</v>
      </c>
      <c r="AX118" s="1">
        <v>1873.87666666667</v>
      </c>
      <c r="AY118" s="1">
        <v>1708.37083333333</v>
      </c>
      <c r="AZ118" s="1">
        <v>1956.20583333333</v>
      </c>
      <c r="BA118" s="1">
        <v>2089.9499999999998</v>
      </c>
      <c r="BB118" s="1">
        <v>2025.1175000000001</v>
      </c>
      <c r="BC118" s="1">
        <v>2194.9666666666699</v>
      </c>
      <c r="BD118" s="1">
        <v>2206.9141666666701</v>
      </c>
      <c r="BE118" s="1">
        <v>2414.8116666666701</v>
      </c>
      <c r="BF118" s="1">
        <v>2933.50833333333</v>
      </c>
    </row>
    <row r="119" spans="1:58">
      <c r="A119" s="73" t="s">
        <v>47</v>
      </c>
      <c r="B119" s="73" t="s">
        <v>383</v>
      </c>
      <c r="C119" s="73">
        <v>0.71428514242891405</v>
      </c>
      <c r="D119" s="73">
        <v>0.71428514242891405</v>
      </c>
      <c r="E119" s="73">
        <v>0.71428514242891405</v>
      </c>
      <c r="F119" s="73">
        <v>0.71428514242891405</v>
      </c>
      <c r="G119" s="73">
        <v>0.71428514242891405</v>
      </c>
      <c r="H119" s="73">
        <v>0.71428514242891405</v>
      </c>
      <c r="I119" s="73">
        <v>0.71428514242891405</v>
      </c>
      <c r="J119" s="73">
        <v>0.72420586859353897</v>
      </c>
      <c r="K119" s="73">
        <v>0.83333299983333298</v>
      </c>
      <c r="L119" s="73">
        <v>0.83333299983333298</v>
      </c>
      <c r="M119" s="73">
        <v>0.83333299983333298</v>
      </c>
      <c r="N119" s="73">
        <v>0.83089400256529</v>
      </c>
      <c r="O119" s="73">
        <v>0.801557908669424</v>
      </c>
      <c r="P119" s="73">
        <v>0.81926216566666699</v>
      </c>
      <c r="Q119" s="73">
        <v>0.84120341566666701</v>
      </c>
      <c r="R119" s="73">
        <v>0.86383349899999995</v>
      </c>
      <c r="S119" s="73">
        <v>0.91301141566666699</v>
      </c>
      <c r="T119" s="73">
        <v>0.90292808233333299</v>
      </c>
      <c r="U119" s="73">
        <v>0.84374508233333301</v>
      </c>
      <c r="V119" s="73">
        <v>0.81687791566666701</v>
      </c>
      <c r="W119" s="73">
        <v>0.81209566566666702</v>
      </c>
      <c r="X119" s="73">
        <v>0.895299082333333</v>
      </c>
      <c r="Y119" s="73">
        <v>1.05550908241667</v>
      </c>
      <c r="Z119" s="73">
        <v>1.17476333241667</v>
      </c>
      <c r="AA119" s="73">
        <v>1.4133799995</v>
      </c>
      <c r="AB119" s="73">
        <v>1.71909666625</v>
      </c>
      <c r="AC119" s="73">
        <v>1.86107333308333</v>
      </c>
      <c r="AD119" s="73">
        <v>2.2087425000000001</v>
      </c>
      <c r="AE119" s="73">
        <v>2.56130083333333</v>
      </c>
      <c r="AF119" s="73">
        <v>2.7595241666666701</v>
      </c>
      <c r="AG119" s="73">
        <v>2.7288816666666702</v>
      </c>
      <c r="AH119" s="73">
        <v>2.8033125000000001</v>
      </c>
      <c r="AI119" s="73">
        <v>3.6032754166666701</v>
      </c>
      <c r="AJ119" s="73">
        <v>4.4027783333333304</v>
      </c>
      <c r="AK119" s="73">
        <v>8.7364049999999995</v>
      </c>
      <c r="AL119" s="1">
        <v>15.2837416666667</v>
      </c>
      <c r="AM119" s="1">
        <v>15.3084666666667</v>
      </c>
      <c r="AN119" s="1">
        <v>16.444175000000001</v>
      </c>
      <c r="AO119" s="1">
        <v>31.072683333333298</v>
      </c>
      <c r="AP119" s="1">
        <v>44.088141666666701</v>
      </c>
      <c r="AQ119" s="1">
        <v>59.543808333333303</v>
      </c>
      <c r="AR119" s="1">
        <v>72.197333333333304</v>
      </c>
      <c r="AS119" s="1">
        <v>76.686608333333297</v>
      </c>
      <c r="AT119" s="1">
        <v>97.432474999999997</v>
      </c>
      <c r="AU119" s="1">
        <v>108.89750833333299</v>
      </c>
      <c r="AV119" s="1">
        <v>118.41974166666699</v>
      </c>
      <c r="AW119" s="1">
        <v>136.01354166666701</v>
      </c>
      <c r="AX119" s="1">
        <v>139.95728662071801</v>
      </c>
      <c r="AY119" s="1">
        <v>140.52269213564199</v>
      </c>
      <c r="AZ119" s="1">
        <v>141.16694375</v>
      </c>
      <c r="BA119" s="1">
        <v>150.486655869408</v>
      </c>
      <c r="BB119" s="1">
        <v>156.51545111111099</v>
      </c>
      <c r="BC119" s="1">
        <v>249.105950100379</v>
      </c>
      <c r="BD119" s="1">
        <v>364.40728728829703</v>
      </c>
      <c r="BE119" s="1">
        <v>424.895808098656</v>
      </c>
      <c r="BF119" s="1"/>
    </row>
    <row r="120" spans="1:58">
      <c r="A120" s="73" t="s">
        <v>384</v>
      </c>
      <c r="B120" s="73" t="s">
        <v>385</v>
      </c>
      <c r="C120" s="73">
        <v>3.0612200020612201</v>
      </c>
      <c r="D120" s="73">
        <v>3.0612200020612201</v>
      </c>
      <c r="E120" s="73">
        <v>3.0612200020612201</v>
      </c>
      <c r="F120" s="73">
        <v>3.0612200020612201</v>
      </c>
      <c r="G120" s="73">
        <v>3.0612200020612201</v>
      </c>
      <c r="H120" s="73">
        <v>3.0612200020612201</v>
      </c>
      <c r="I120" s="73">
        <v>3.0612200020612201</v>
      </c>
      <c r="J120" s="73">
        <v>3.0612200020612201</v>
      </c>
      <c r="K120" s="73">
        <v>3.0612200020612201</v>
      </c>
      <c r="L120" s="73">
        <v>3.0612200020612201</v>
      </c>
      <c r="M120" s="73">
        <v>3.0612200020612201</v>
      </c>
      <c r="N120" s="73">
        <v>3.0522604298093099</v>
      </c>
      <c r="O120" s="73">
        <v>2.81955586834381</v>
      </c>
      <c r="P120" s="73">
        <v>2.4433296548619801</v>
      </c>
      <c r="Q120" s="73">
        <v>2.4070666659166702</v>
      </c>
      <c r="R120" s="73">
        <v>2.3937833331666698</v>
      </c>
      <c r="S120" s="73">
        <v>2.5415749991666701</v>
      </c>
      <c r="T120" s="73">
        <v>2.4612833324166701</v>
      </c>
      <c r="U120" s="73">
        <v>2.3160416657499998</v>
      </c>
      <c r="V120" s="73">
        <v>2.1884416659166699</v>
      </c>
      <c r="W120" s="73">
        <v>2.1768833324166699</v>
      </c>
      <c r="X120" s="73">
        <v>2.3041249991666701</v>
      </c>
      <c r="Y120" s="73">
        <v>2.3353916658333298</v>
      </c>
      <c r="Z120" s="73">
        <v>2.3212499991666702</v>
      </c>
      <c r="AA120" s="73">
        <v>2.3436416661666701</v>
      </c>
      <c r="AB120" s="73">
        <v>2.4830416666666699</v>
      </c>
      <c r="AC120" s="73">
        <v>2.5814416666666702</v>
      </c>
      <c r="AD120" s="73">
        <v>2.5196383333333299</v>
      </c>
      <c r="AE120" s="73">
        <v>2.6187833333333299</v>
      </c>
      <c r="AF120" s="73">
        <v>2.7088416666666699</v>
      </c>
      <c r="AG120" s="73">
        <v>2.7048749999999999</v>
      </c>
      <c r="AH120" s="73">
        <v>2.7500666666666702</v>
      </c>
      <c r="AI120" s="73">
        <v>2.5473833333333298</v>
      </c>
      <c r="AJ120" s="73">
        <v>2.5740949999999998</v>
      </c>
      <c r="AK120" s="73">
        <v>2.6242566666666698</v>
      </c>
      <c r="AL120" s="1">
        <v>2.5044041666666699</v>
      </c>
      <c r="AM120" s="1">
        <v>2.5159425</v>
      </c>
      <c r="AN120" s="1">
        <v>2.8131916666666701</v>
      </c>
      <c r="AO120" s="1">
        <v>3.9243749999999999</v>
      </c>
      <c r="AP120" s="1">
        <v>3.8</v>
      </c>
      <c r="AQ120" s="1">
        <v>3.8</v>
      </c>
      <c r="AR120" s="1">
        <v>3.8</v>
      </c>
      <c r="AS120" s="1">
        <v>3.8</v>
      </c>
      <c r="AT120" s="1">
        <v>3.8</v>
      </c>
      <c r="AU120" s="1">
        <v>3.8</v>
      </c>
      <c r="AV120" s="1">
        <v>3.7870916666666701</v>
      </c>
      <c r="AW120" s="1">
        <v>3.6681769583333299</v>
      </c>
      <c r="AX120" s="1">
        <v>3.43756938226247</v>
      </c>
      <c r="AY120" s="1">
        <v>3.3358333333333299</v>
      </c>
      <c r="AZ120" s="1">
        <v>3.5245029107064401</v>
      </c>
      <c r="BA120" s="1">
        <v>3.22108691472175</v>
      </c>
      <c r="BB120" s="1">
        <v>3.06000301052058</v>
      </c>
      <c r="BC120" s="1">
        <v>3.08880086662188</v>
      </c>
      <c r="BD120" s="1">
        <v>3.1509085500972498</v>
      </c>
      <c r="BE120" s="1">
        <v>3.2728597464304698</v>
      </c>
      <c r="BF120" s="1">
        <v>3.9055002630276801</v>
      </c>
    </row>
    <row r="121" spans="1:58">
      <c r="A121" s="73" t="s">
        <v>386</v>
      </c>
      <c r="B121" s="73" t="s">
        <v>387</v>
      </c>
      <c r="C121" s="73">
        <v>4.7619000037618999</v>
      </c>
      <c r="D121" s="73">
        <v>4.7619000037618999</v>
      </c>
      <c r="E121" s="73">
        <v>4.7619000037618999</v>
      </c>
      <c r="F121" s="73">
        <v>4.7619000037618999</v>
      </c>
      <c r="G121" s="73">
        <v>4.7619000037618999</v>
      </c>
      <c r="H121" s="73">
        <v>4.7619000037618999</v>
      </c>
      <c r="I121" s="73">
        <v>4.7619000037618999</v>
      </c>
      <c r="J121" s="73">
        <v>4.7609083363015801</v>
      </c>
      <c r="K121" s="73">
        <v>4.7499999989999999</v>
      </c>
      <c r="L121" s="73">
        <v>4.7499999989999999</v>
      </c>
      <c r="M121" s="73">
        <v>4.7499999989999999</v>
      </c>
      <c r="N121" s="73">
        <v>4.7344166656666697</v>
      </c>
      <c r="O121" s="73">
        <v>4.3749999989999999</v>
      </c>
      <c r="P121" s="73">
        <v>3.9856666656666699</v>
      </c>
      <c r="Q121" s="73">
        <v>3.9299999990000001</v>
      </c>
      <c r="R121" s="73">
        <v>5.7648333323333301</v>
      </c>
      <c r="S121" s="73">
        <v>8.3646666663333296</v>
      </c>
      <c r="T121" s="73">
        <v>8.7667499995</v>
      </c>
      <c r="U121" s="73">
        <v>8.9687499994166693</v>
      </c>
      <c r="V121" s="73">
        <v>7.48858333233333</v>
      </c>
      <c r="W121" s="73">
        <v>7.5499999989999997</v>
      </c>
      <c r="X121" s="73">
        <v>7.5499999989999997</v>
      </c>
      <c r="Y121" s="73">
        <v>7.1736666656666701</v>
      </c>
      <c r="Z121" s="73">
        <v>7.0499999989999997</v>
      </c>
      <c r="AA121" s="73">
        <v>7.0499999995833296</v>
      </c>
      <c r="AB121" s="73">
        <v>7.0980833333333297</v>
      </c>
      <c r="AC121" s="73">
        <v>7.1507333333333296</v>
      </c>
      <c r="AD121" s="73">
        <v>9.2230000000000008</v>
      </c>
      <c r="AE121" s="73">
        <v>8.7845833333333303</v>
      </c>
      <c r="AF121" s="73">
        <v>9.0408333333333406</v>
      </c>
      <c r="AG121" s="73">
        <v>9.5517416666666701</v>
      </c>
      <c r="AH121" s="73">
        <v>10.2526666666667</v>
      </c>
      <c r="AI121" s="73">
        <v>10.5691666666667</v>
      </c>
      <c r="AJ121" s="73">
        <v>10.956991666666701</v>
      </c>
      <c r="AK121" s="73">
        <v>11.585750000000001</v>
      </c>
      <c r="AL121" s="1">
        <v>11.77</v>
      </c>
      <c r="AM121" s="1">
        <v>11.77</v>
      </c>
      <c r="AN121" s="1">
        <v>11.77</v>
      </c>
      <c r="AO121" s="1">
        <v>11.77</v>
      </c>
      <c r="AP121" s="1">
        <v>11.77</v>
      </c>
      <c r="AQ121" s="1">
        <v>11.77</v>
      </c>
      <c r="AR121" s="1">
        <v>12.2420833333333</v>
      </c>
      <c r="AS121" s="1">
        <v>12.8</v>
      </c>
      <c r="AT121" s="1">
        <v>12.8</v>
      </c>
      <c r="AU121" s="1">
        <v>12.8</v>
      </c>
      <c r="AV121" s="1">
        <v>12.8</v>
      </c>
      <c r="AW121" s="1">
        <v>12.8</v>
      </c>
      <c r="AX121" s="1">
        <v>12.8</v>
      </c>
      <c r="AY121" s="1">
        <v>12.8</v>
      </c>
      <c r="AZ121" s="1">
        <v>12.8</v>
      </c>
      <c r="BA121" s="1">
        <v>12.8</v>
      </c>
      <c r="BB121" s="1">
        <v>14.6020084036964</v>
      </c>
      <c r="BC121" s="1">
        <v>15.364835316359599</v>
      </c>
      <c r="BD121" s="1">
        <v>15.3667100302841</v>
      </c>
      <c r="BE121" s="1">
        <v>15.380393518089299</v>
      </c>
      <c r="BF121" s="1">
        <v>15.3663312211982</v>
      </c>
    </row>
    <row r="122" spans="1:58">
      <c r="A122" s="73" t="s">
        <v>388</v>
      </c>
      <c r="B122" s="73" t="s">
        <v>389</v>
      </c>
      <c r="C122" s="73">
        <v>245.19510139835899</v>
      </c>
      <c r="D122" s="73">
        <v>245.26010162116</v>
      </c>
      <c r="E122" s="73">
        <v>245.013850686544</v>
      </c>
      <c r="F122" s="73">
        <v>245.01635069607499</v>
      </c>
      <c r="G122" s="73">
        <v>245.027184079042</v>
      </c>
      <c r="H122" s="73">
        <v>245.06093420770699</v>
      </c>
      <c r="I122" s="73">
        <v>245.67843655764301</v>
      </c>
      <c r="J122" s="73">
        <v>246.00093779128099</v>
      </c>
      <c r="K122" s="73">
        <v>247.56469375695099</v>
      </c>
      <c r="L122" s="73">
        <v>259.960574351236</v>
      </c>
      <c r="M122" s="73">
        <v>276.403137026845</v>
      </c>
      <c r="N122" s="73">
        <v>253.026797909283</v>
      </c>
      <c r="O122" s="73">
        <v>252.02762746264901</v>
      </c>
      <c r="P122" s="73">
        <v>222.88918305322699</v>
      </c>
      <c r="Q122" s="73">
        <v>240.70466763782301</v>
      </c>
      <c r="R122" s="73">
        <v>214.31290034121901</v>
      </c>
      <c r="S122" s="73">
        <v>238.95049426705901</v>
      </c>
      <c r="T122" s="73">
        <v>245.67968656657601</v>
      </c>
      <c r="U122" s="73">
        <v>225.65586023395699</v>
      </c>
      <c r="V122" s="73">
        <v>212.721644262377</v>
      </c>
      <c r="W122" s="73">
        <v>211.27955541470499</v>
      </c>
      <c r="X122" s="73">
        <v>271.73145255032699</v>
      </c>
      <c r="Y122" s="73">
        <v>328.60625269898998</v>
      </c>
      <c r="Z122" s="73">
        <v>381.06603602462798</v>
      </c>
      <c r="AA122" s="73">
        <v>436.95666578800802</v>
      </c>
      <c r="AB122" s="73">
        <v>449.26296271160697</v>
      </c>
      <c r="AC122" s="73">
        <v>346.305903554493</v>
      </c>
      <c r="AD122" s="73">
        <v>300.536562401477</v>
      </c>
      <c r="AE122" s="73">
        <v>297.84821881937802</v>
      </c>
      <c r="AF122" s="73">
        <v>319.008299487903</v>
      </c>
      <c r="AG122" s="73">
        <v>272.264787954393</v>
      </c>
      <c r="AH122" s="73">
        <v>282.10690880881998</v>
      </c>
      <c r="AI122" s="73">
        <v>264.69180075057898</v>
      </c>
      <c r="AJ122" s="73">
        <v>283.16257950001801</v>
      </c>
      <c r="AK122" s="73">
        <v>555.20469565569704</v>
      </c>
      <c r="AL122" s="1">
        <v>499.14842590131002</v>
      </c>
      <c r="AM122" s="1">
        <v>511.55243027251601</v>
      </c>
      <c r="AN122" s="1">
        <v>583.66937235339606</v>
      </c>
      <c r="AO122" s="1">
        <v>589.951774567332</v>
      </c>
      <c r="AP122" s="1">
        <v>615.69913197380595</v>
      </c>
      <c r="AQ122" s="1">
        <v>711.97627443083297</v>
      </c>
      <c r="AR122" s="1">
        <v>733.03850707000004</v>
      </c>
      <c r="AS122" s="1">
        <v>696.98820361166702</v>
      </c>
      <c r="AT122" s="1">
        <v>581.20031386416701</v>
      </c>
      <c r="AU122" s="1">
        <v>528.28480930499995</v>
      </c>
      <c r="AV122" s="1">
        <v>527.46814284000004</v>
      </c>
      <c r="AW122" s="1">
        <v>522.89010961083295</v>
      </c>
      <c r="AX122" s="1">
        <v>479.26678258750002</v>
      </c>
      <c r="AY122" s="1">
        <v>447.80525556077299</v>
      </c>
      <c r="AZ122" s="1">
        <v>472.18629075489298</v>
      </c>
      <c r="BA122" s="1">
        <v>495.277021572396</v>
      </c>
      <c r="BB122" s="1">
        <v>471.86611409170001</v>
      </c>
      <c r="BC122" s="1">
        <v>510.52713590196998</v>
      </c>
      <c r="BD122" s="1">
        <v>494.04003744699003</v>
      </c>
      <c r="BE122" s="1">
        <v>494.41495286493699</v>
      </c>
      <c r="BF122" s="1">
        <v>591.44950750132796</v>
      </c>
    </row>
    <row r="123" spans="1:58">
      <c r="A123" s="73" t="s">
        <v>390</v>
      </c>
      <c r="B123" s="73" t="s">
        <v>391</v>
      </c>
      <c r="C123" s="73">
        <v>0.357142999357143</v>
      </c>
      <c r="D123" s="73">
        <v>0.357142999357143</v>
      </c>
      <c r="E123" s="73">
        <v>0.357142999357143</v>
      </c>
      <c r="F123" s="73">
        <v>0.357142999357143</v>
      </c>
      <c r="G123" s="73">
        <v>0.357142999357143</v>
      </c>
      <c r="H123" s="73">
        <v>0.357142999357143</v>
      </c>
      <c r="I123" s="73">
        <v>0.357142999357143</v>
      </c>
      <c r="J123" s="73">
        <v>0.36210333266567502</v>
      </c>
      <c r="K123" s="73">
        <v>0.41666699941666702</v>
      </c>
      <c r="L123" s="73">
        <v>0.41666699941666702</v>
      </c>
      <c r="M123" s="73">
        <v>0.41666699941666702</v>
      </c>
      <c r="N123" s="73">
        <v>0.40710752594094302</v>
      </c>
      <c r="O123" s="73">
        <v>0.38157666566666698</v>
      </c>
      <c r="P123" s="73">
        <v>0.36879666566666702</v>
      </c>
      <c r="Q123" s="73">
        <v>0.38548166566666697</v>
      </c>
      <c r="R123" s="73">
        <v>0.38478333233333301</v>
      </c>
      <c r="S123" s="73">
        <v>0.42513583233333302</v>
      </c>
      <c r="T123" s="73">
        <v>0.42230916566666699</v>
      </c>
      <c r="U123" s="73">
        <v>0.385383332333333</v>
      </c>
      <c r="V123" s="73">
        <v>0.35846999899999998</v>
      </c>
      <c r="W123" s="73">
        <v>0.34542666566666702</v>
      </c>
      <c r="X123" s="73">
        <v>0.38670083233333302</v>
      </c>
      <c r="Y123" s="73">
        <v>0.412142499</v>
      </c>
      <c r="Z123" s="73">
        <v>0.43244916566666702</v>
      </c>
      <c r="AA123" s="73">
        <v>0.46103416591666702</v>
      </c>
      <c r="AB123" s="73">
        <v>0.46915499983333298</v>
      </c>
      <c r="AC123" s="73">
        <v>0.39299249983333301</v>
      </c>
      <c r="AD123" s="73">
        <v>0.34549166666666697</v>
      </c>
      <c r="AE123" s="73">
        <v>0.33085666666666702</v>
      </c>
      <c r="AF123" s="73">
        <v>0.34849249999999998</v>
      </c>
      <c r="AG123" s="73">
        <v>0.31779000000000002</v>
      </c>
      <c r="AH123" s="73">
        <v>0.32324249999999999</v>
      </c>
      <c r="AI123" s="73">
        <v>0.318923333333333</v>
      </c>
      <c r="AJ123" s="73">
        <v>0.38228933333333298</v>
      </c>
      <c r="AK123" s="73">
        <v>0.37792108333333302</v>
      </c>
      <c r="AL123" s="1">
        <v>0.35305874999999998</v>
      </c>
      <c r="AM123" s="1">
        <v>0.36045586833333298</v>
      </c>
      <c r="AN123" s="1">
        <v>0.38596612499999999</v>
      </c>
      <c r="AO123" s="1">
        <v>0.38845951083333302</v>
      </c>
      <c r="AP123" s="1">
        <v>0.39889839500000002</v>
      </c>
      <c r="AQ123" s="1">
        <v>0.43814999166666702</v>
      </c>
      <c r="AR123" s="1">
        <v>0.450041566666667</v>
      </c>
      <c r="AS123" s="1">
        <v>0.43362033825000001</v>
      </c>
      <c r="AT123" s="1">
        <v>0.37723333333333298</v>
      </c>
      <c r="AU123" s="1">
        <v>0.34466317998548601</v>
      </c>
      <c r="AV123" s="1">
        <v>0.34577739224999998</v>
      </c>
      <c r="AW123" s="1">
        <v>0.340893885583333</v>
      </c>
      <c r="AX123" s="1">
        <v>0.31167499999999998</v>
      </c>
      <c r="AY123" s="1"/>
      <c r="AZ123" s="1"/>
      <c r="BA123" s="1"/>
      <c r="BB123" s="1"/>
      <c r="BC123" s="1"/>
      <c r="BD123" s="1"/>
      <c r="BE123" s="1"/>
      <c r="BF123" s="1"/>
    </row>
    <row r="124" spans="1:58">
      <c r="A124" s="73" t="s">
        <v>392</v>
      </c>
      <c r="B124" s="73" t="s">
        <v>393</v>
      </c>
      <c r="AL124" s="1"/>
      <c r="AM124" s="1"/>
      <c r="AN124" s="1"/>
      <c r="AO124" s="1"/>
      <c r="AP124" s="1"/>
      <c r="AQ124" s="1"/>
      <c r="AR124" s="1"/>
      <c r="AS124" s="1"/>
      <c r="AT124" s="1"/>
      <c r="AU124" s="1"/>
      <c r="AV124" s="1"/>
      <c r="AW124" s="1"/>
      <c r="AX124" s="1"/>
      <c r="AY124" s="1"/>
      <c r="AZ124" s="1"/>
      <c r="BA124" s="1"/>
      <c r="BB124" s="1"/>
      <c r="BC124" s="1"/>
      <c r="BD124" s="1"/>
      <c r="BE124" s="1"/>
      <c r="BF124" s="1"/>
    </row>
    <row r="125" spans="1:58">
      <c r="A125" s="73" t="s">
        <v>394</v>
      </c>
      <c r="B125" s="73" t="s">
        <v>395</v>
      </c>
      <c r="C125" s="73">
        <v>49.369911160770201</v>
      </c>
      <c r="D125" s="73">
        <v>49.369911160770201</v>
      </c>
      <c r="E125" s="73">
        <v>49.369911160770201</v>
      </c>
      <c r="F125" s="73">
        <v>49.369911160770201</v>
      </c>
      <c r="G125" s="73">
        <v>49.369911160770201</v>
      </c>
      <c r="H125" s="73">
        <v>49.369911160770201</v>
      </c>
      <c r="I125" s="73">
        <v>49.369911160770201</v>
      </c>
      <c r="J125" s="73">
        <v>49.369911160770201</v>
      </c>
      <c r="K125" s="73">
        <v>49.369911160770201</v>
      </c>
      <c r="L125" s="73">
        <v>51.941573199841798</v>
      </c>
      <c r="M125" s="73">
        <v>55.541900054541898</v>
      </c>
      <c r="N125" s="73">
        <v>55.426325049163403</v>
      </c>
      <c r="O125" s="73">
        <v>50.405333331666696</v>
      </c>
      <c r="P125" s="73">
        <v>44.577666666666701</v>
      </c>
      <c r="Q125" s="73">
        <v>45.333333332333297</v>
      </c>
      <c r="R125" s="73">
        <v>43.104249998999997</v>
      </c>
      <c r="S125" s="73">
        <v>45.022249999000003</v>
      </c>
      <c r="T125" s="73">
        <v>45.58708333325</v>
      </c>
      <c r="U125" s="73">
        <v>46.162500000000001</v>
      </c>
      <c r="V125" s="73">
        <v>45.892499999999998</v>
      </c>
      <c r="W125" s="73">
        <v>45.914083332499999</v>
      </c>
      <c r="X125" s="73">
        <v>48.295833333333299</v>
      </c>
      <c r="Y125" s="73">
        <v>51.769166666666699</v>
      </c>
      <c r="Z125" s="73">
        <v>54.811666665666699</v>
      </c>
      <c r="AA125" s="73">
        <v>63.803333332833297</v>
      </c>
      <c r="AB125" s="73">
        <v>77.084999999583303</v>
      </c>
      <c r="AC125" s="73">
        <v>74.374999999833307</v>
      </c>
      <c r="AD125" s="73">
        <v>73.878333333333302</v>
      </c>
      <c r="AE125" s="73">
        <v>75.260833333333295</v>
      </c>
      <c r="AF125" s="73">
        <v>83.051000000000002</v>
      </c>
      <c r="AG125" s="73">
        <v>80.608999999999995</v>
      </c>
      <c r="AH125" s="73">
        <v>81.945833333333297</v>
      </c>
      <c r="AI125" s="73">
        <v>87.026750000000007</v>
      </c>
      <c r="AJ125" s="73">
        <v>120.805833333333</v>
      </c>
      <c r="AK125" s="73">
        <v>123.575</v>
      </c>
      <c r="AL125" s="1">
        <v>129.768333333333</v>
      </c>
      <c r="AM125" s="1">
        <v>137.22166666666701</v>
      </c>
      <c r="AN125" s="1">
        <v>151.85333333333301</v>
      </c>
      <c r="AO125" s="1">
        <v>188.47583333333299</v>
      </c>
      <c r="AP125" s="1">
        <v>209.51416666666699</v>
      </c>
      <c r="AQ125" s="1">
        <v>238.92333333333301</v>
      </c>
      <c r="AR125" s="1">
        <v>255.629166666667</v>
      </c>
      <c r="AS125" s="1">
        <v>271.73916666666702</v>
      </c>
      <c r="AT125" s="1">
        <v>263.02999999999997</v>
      </c>
      <c r="AU125" s="1"/>
      <c r="AV125" s="1">
        <v>265.52833333333302</v>
      </c>
      <c r="AW125" s="1">
        <v>268.60000000000002</v>
      </c>
      <c r="AX125" s="1">
        <v>258.58666666666699</v>
      </c>
      <c r="AY125" s="1">
        <v>238.20333333333301</v>
      </c>
      <c r="AZ125" s="1">
        <v>262.365833333333</v>
      </c>
      <c r="BA125" s="1">
        <v>275.89416666666699</v>
      </c>
      <c r="BB125" s="1">
        <v>281.118333333333</v>
      </c>
      <c r="BC125" s="1">
        <v>296.62</v>
      </c>
      <c r="BD125" s="1">
        <v>300.68166666666701</v>
      </c>
      <c r="BE125" s="1">
        <v>303.255</v>
      </c>
      <c r="BF125" s="1"/>
    </row>
    <row r="126" spans="1:58">
      <c r="A126" s="73" t="s">
        <v>396</v>
      </c>
      <c r="B126" s="73" t="s">
        <v>397</v>
      </c>
      <c r="C126" s="73">
        <v>4.7619000037618999</v>
      </c>
      <c r="D126" s="73">
        <v>4.7619000037618999</v>
      </c>
      <c r="E126" s="73">
        <v>4.7619000037618999</v>
      </c>
      <c r="F126" s="73">
        <v>4.7619000037618999</v>
      </c>
      <c r="G126" s="73">
        <v>4.7619000037618999</v>
      </c>
      <c r="H126" s="73">
        <v>4.7619000037618999</v>
      </c>
      <c r="I126" s="73">
        <v>4.7619000037618999</v>
      </c>
      <c r="J126" s="73">
        <v>4.8280375034312097</v>
      </c>
      <c r="K126" s="73">
        <v>5.5555500045555499</v>
      </c>
      <c r="L126" s="73">
        <v>5.5555500045555499</v>
      </c>
      <c r="M126" s="73">
        <v>5.5555500045555499</v>
      </c>
      <c r="N126" s="73">
        <v>5.4857589078418396</v>
      </c>
      <c r="O126" s="73">
        <v>5.3385261876059804</v>
      </c>
      <c r="P126" s="73">
        <v>5.4422657127583198</v>
      </c>
      <c r="Q126" s="73">
        <v>5.7030750726300301</v>
      </c>
      <c r="R126" s="73">
        <v>6.0267973347139598</v>
      </c>
      <c r="S126" s="73">
        <v>6.6815249989999996</v>
      </c>
      <c r="T126" s="73">
        <v>6.6073083323333304</v>
      </c>
      <c r="U126" s="73">
        <v>6.1632749990000004</v>
      </c>
      <c r="V126" s="73">
        <v>6.3081083323333296</v>
      </c>
      <c r="W126" s="73">
        <v>7.6842916656666702</v>
      </c>
      <c r="X126" s="73">
        <v>8.9365416660833308</v>
      </c>
      <c r="Y126" s="73">
        <v>10.872549999583301</v>
      </c>
      <c r="Z126" s="73">
        <v>11.7061999994167</v>
      </c>
      <c r="AA126" s="73">
        <v>13.800333332833301</v>
      </c>
      <c r="AB126" s="73">
        <v>15.442483333166701</v>
      </c>
      <c r="AC126" s="73">
        <v>13.4663583333333</v>
      </c>
      <c r="AD126" s="73">
        <v>12.878216666666701</v>
      </c>
      <c r="AE126" s="73">
        <v>13.437725</v>
      </c>
      <c r="AF126" s="73">
        <v>15.2497666666667</v>
      </c>
      <c r="AG126" s="73">
        <v>14.863466666666699</v>
      </c>
      <c r="AH126" s="73">
        <v>15.6523083333333</v>
      </c>
      <c r="AI126" s="73">
        <v>15.5632083333333</v>
      </c>
      <c r="AJ126" s="73">
        <v>17.648025000000001</v>
      </c>
      <c r="AK126" s="73">
        <v>17.960366666666701</v>
      </c>
      <c r="AL126" s="1">
        <v>17.386316666666701</v>
      </c>
      <c r="AM126" s="1">
        <v>17.948066666666701</v>
      </c>
      <c r="AN126" s="1">
        <v>21.057258333333301</v>
      </c>
      <c r="AO126" s="1">
        <v>23.992650000000001</v>
      </c>
      <c r="AP126" s="1">
        <v>25.185808333333298</v>
      </c>
      <c r="AQ126" s="1">
        <v>26.249558333333301</v>
      </c>
      <c r="AR126" s="1">
        <v>29.129258333333301</v>
      </c>
      <c r="AS126" s="1">
        <v>29.962</v>
      </c>
      <c r="AT126" s="1">
        <v>27.901475000000001</v>
      </c>
      <c r="AU126" s="1">
        <v>27.498516666666699</v>
      </c>
      <c r="AV126" s="1">
        <v>29.496233333333301</v>
      </c>
      <c r="AW126" s="1">
        <v>31.708066666666699</v>
      </c>
      <c r="AX126" s="1">
        <v>31.313656250000001</v>
      </c>
      <c r="AY126" s="1">
        <v>28.452837500000001</v>
      </c>
      <c r="AZ126" s="1">
        <v>31.959800000000001</v>
      </c>
      <c r="BA126" s="1">
        <v>30.784400000000002</v>
      </c>
      <c r="BB126" s="1">
        <v>28.705950000000001</v>
      </c>
      <c r="BC126" s="1">
        <v>30.0499716666667</v>
      </c>
      <c r="BD126" s="1">
        <v>30.7013583333333</v>
      </c>
      <c r="BE126" s="1">
        <v>30.6216166666667</v>
      </c>
      <c r="BF126" s="1">
        <v>35.056699999999999</v>
      </c>
    </row>
    <row r="127" spans="1:58">
      <c r="A127" s="73" t="s">
        <v>61</v>
      </c>
      <c r="B127" s="73" t="s">
        <v>398</v>
      </c>
      <c r="C127" s="73">
        <v>1.25000000125E-2</v>
      </c>
      <c r="D127" s="73">
        <v>1.25000000125E-2</v>
      </c>
      <c r="E127" s="73">
        <v>1.25000000125E-2</v>
      </c>
      <c r="F127" s="73">
        <v>1.25000000125E-2</v>
      </c>
      <c r="G127" s="73">
        <v>1.25000000125E-2</v>
      </c>
      <c r="H127" s="73">
        <v>1.25000000125E-2</v>
      </c>
      <c r="I127" s="73">
        <v>1.25000000125E-2</v>
      </c>
      <c r="J127" s="73">
        <v>1.25000000125E-2</v>
      </c>
      <c r="K127" s="73">
        <v>1.25000000125E-2</v>
      </c>
      <c r="L127" s="73">
        <v>1.25000000125E-2</v>
      </c>
      <c r="M127" s="73">
        <v>1.25000000125E-2</v>
      </c>
      <c r="N127" s="73">
        <v>1.2500000000000001E-2</v>
      </c>
      <c r="O127" s="73">
        <v>1.2500023037919901E-2</v>
      </c>
      <c r="P127" s="73">
        <v>1.24999519112712E-2</v>
      </c>
      <c r="Q127" s="73">
        <v>1.24999689192606E-2</v>
      </c>
      <c r="R127" s="73">
        <v>1.2500000000000001E-2</v>
      </c>
      <c r="S127" s="73">
        <v>1.54258499996667E-2</v>
      </c>
      <c r="T127" s="73">
        <v>2.2572866665750001E-2</v>
      </c>
      <c r="U127" s="73">
        <v>2.2767283332333299E-2</v>
      </c>
      <c r="V127" s="73">
        <v>2.2805383332333298E-2</v>
      </c>
      <c r="W127" s="73">
        <v>2.2951008332333302E-2</v>
      </c>
      <c r="X127" s="73">
        <v>2.45145999990833E-2</v>
      </c>
      <c r="Y127" s="73">
        <v>5.6401699999250002E-2</v>
      </c>
      <c r="Z127" s="73">
        <v>0.1200935833325</v>
      </c>
      <c r="AA127" s="73">
        <v>0.16782758333266701</v>
      </c>
      <c r="AB127" s="73">
        <v>0.25687158333316701</v>
      </c>
      <c r="AC127" s="73">
        <v>0.611772583333</v>
      </c>
      <c r="AD127" s="73">
        <v>1.3781825000000001</v>
      </c>
      <c r="AE127" s="73">
        <v>2.2731050000000002</v>
      </c>
      <c r="AF127" s="73">
        <v>2.4614725000000002</v>
      </c>
      <c r="AG127" s="73">
        <v>2.8125991666666699</v>
      </c>
      <c r="AH127" s="73">
        <v>3.0184299999999999</v>
      </c>
      <c r="AI127" s="73">
        <v>3.09489833333333</v>
      </c>
      <c r="AJ127" s="73">
        <v>3.11561666666667</v>
      </c>
      <c r="AK127" s="73">
        <v>3.3751166666666701</v>
      </c>
      <c r="AL127" s="1">
        <v>6.4194250000000004</v>
      </c>
      <c r="AM127" s="1">
        <v>7.5994484166666698</v>
      </c>
      <c r="AN127" s="1">
        <v>7.9184599999999996</v>
      </c>
      <c r="AO127" s="1">
        <v>9.1360417500000004</v>
      </c>
      <c r="AP127" s="1">
        <v>9.5603975000000005</v>
      </c>
      <c r="AQ127" s="1">
        <v>9.4555583333333306</v>
      </c>
      <c r="AR127" s="1">
        <v>9.3423416666666697</v>
      </c>
      <c r="AS127" s="1">
        <v>9.6559583333333308</v>
      </c>
      <c r="AT127" s="1">
        <v>10.7890191666667</v>
      </c>
      <c r="AU127" s="1">
        <v>11.285966666666701</v>
      </c>
      <c r="AV127" s="1">
        <v>10.8978916666667</v>
      </c>
      <c r="AW127" s="1">
        <v>10.8992416666667</v>
      </c>
      <c r="AX127" s="1">
        <v>10.9281916666667</v>
      </c>
      <c r="AY127" s="1">
        <v>11.129716666666701</v>
      </c>
      <c r="AZ127" s="1">
        <v>13.513475</v>
      </c>
      <c r="BA127" s="1">
        <v>12.636008333333301</v>
      </c>
      <c r="BB127" s="1">
        <v>12.423325</v>
      </c>
      <c r="BC127" s="1">
        <v>13.169458333333299</v>
      </c>
      <c r="BD127" s="1">
        <v>12.7719916666667</v>
      </c>
      <c r="BE127" s="1">
        <v>13.292450000000001</v>
      </c>
      <c r="BF127" s="1">
        <v>15.848266666666699</v>
      </c>
    </row>
    <row r="128" spans="1:58">
      <c r="A128" s="73" t="s">
        <v>399</v>
      </c>
      <c r="B128" s="73" t="s">
        <v>400</v>
      </c>
      <c r="C128" s="73">
        <v>1</v>
      </c>
      <c r="D128" s="73">
        <v>1</v>
      </c>
      <c r="E128" s="73">
        <v>1</v>
      </c>
      <c r="F128" s="73">
        <v>1</v>
      </c>
      <c r="G128" s="73">
        <v>1</v>
      </c>
      <c r="H128" s="73">
        <v>1</v>
      </c>
      <c r="I128" s="73">
        <v>1</v>
      </c>
      <c r="J128" s="73">
        <v>1</v>
      </c>
      <c r="K128" s="73">
        <v>1</v>
      </c>
      <c r="L128" s="73">
        <v>1</v>
      </c>
      <c r="M128" s="73">
        <v>1</v>
      </c>
      <c r="N128" s="73">
        <v>1</v>
      </c>
      <c r="O128" s="73">
        <v>1</v>
      </c>
      <c r="P128" s="73">
        <v>1</v>
      </c>
      <c r="Q128" s="73">
        <v>1</v>
      </c>
      <c r="R128" s="73">
        <v>1</v>
      </c>
      <c r="S128" s="73">
        <v>1</v>
      </c>
      <c r="T128" s="73">
        <v>1</v>
      </c>
      <c r="U128" s="73">
        <v>1</v>
      </c>
      <c r="V128" s="73">
        <v>1</v>
      </c>
      <c r="W128" s="73">
        <v>1</v>
      </c>
      <c r="X128" s="73">
        <v>1</v>
      </c>
      <c r="Y128" s="73">
        <v>1</v>
      </c>
      <c r="Z128" s="73">
        <v>1</v>
      </c>
      <c r="AA128" s="73">
        <v>1</v>
      </c>
      <c r="AB128" s="73">
        <v>1</v>
      </c>
      <c r="AC128" s="73">
        <v>1</v>
      </c>
      <c r="AD128" s="73">
        <v>1</v>
      </c>
      <c r="AE128" s="73">
        <v>1</v>
      </c>
      <c r="AF128" s="73">
        <v>1</v>
      </c>
      <c r="AG128" s="73">
        <v>1</v>
      </c>
      <c r="AH128" s="73">
        <v>1</v>
      </c>
      <c r="AI128" s="73">
        <v>1</v>
      </c>
      <c r="AJ128" s="73">
        <v>1</v>
      </c>
      <c r="AK128" s="73">
        <v>1</v>
      </c>
      <c r="AL128" s="1">
        <v>1</v>
      </c>
      <c r="AM128" s="1">
        <v>1</v>
      </c>
      <c r="AN128" s="1">
        <v>1</v>
      </c>
      <c r="AO128" s="1">
        <v>1</v>
      </c>
      <c r="AP128" s="1">
        <v>1</v>
      </c>
      <c r="AQ128" s="1">
        <v>1</v>
      </c>
      <c r="AR128" s="1">
        <v>1</v>
      </c>
      <c r="AS128" s="1">
        <v>1</v>
      </c>
      <c r="AT128" s="1">
        <v>1</v>
      </c>
      <c r="AU128" s="1">
        <v>1</v>
      </c>
      <c r="AV128" s="1">
        <v>1</v>
      </c>
      <c r="AW128" s="1">
        <v>1</v>
      </c>
      <c r="AX128" s="1">
        <v>1</v>
      </c>
      <c r="AY128" s="1">
        <v>1</v>
      </c>
      <c r="AZ128" s="1">
        <v>1</v>
      </c>
      <c r="BA128" s="1">
        <v>1</v>
      </c>
      <c r="BB128" s="1">
        <v>1</v>
      </c>
      <c r="BC128" s="1">
        <v>1</v>
      </c>
      <c r="BD128" s="1">
        <v>1</v>
      </c>
      <c r="BE128" s="1">
        <v>1</v>
      </c>
      <c r="BF128" s="1">
        <v>1</v>
      </c>
    </row>
    <row r="129" spans="1:58">
      <c r="A129" s="73" t="s">
        <v>401</v>
      </c>
      <c r="B129" s="73" t="s">
        <v>402</v>
      </c>
      <c r="AL129" s="1">
        <v>4.4958</v>
      </c>
      <c r="AM129" s="1">
        <v>4.6044833333333299</v>
      </c>
      <c r="AN129" s="1">
        <v>4.6235833333333298</v>
      </c>
      <c r="AO129" s="1">
        <v>5.3707000000000003</v>
      </c>
      <c r="AP129" s="1">
        <v>10.5158083333333</v>
      </c>
      <c r="AQ129" s="1">
        <v>12.4342166666667</v>
      </c>
      <c r="AR129" s="1">
        <v>12.8651416666667</v>
      </c>
      <c r="AS129" s="1">
        <v>13.5704975</v>
      </c>
      <c r="AT129" s="1">
        <v>13.9448833333333</v>
      </c>
      <c r="AU129" s="1">
        <v>12.3297166666667</v>
      </c>
      <c r="AV129" s="1">
        <v>12.599625</v>
      </c>
      <c r="AW129" s="1">
        <v>13.1310583333333</v>
      </c>
      <c r="AX129" s="1">
        <v>12.1399449731183</v>
      </c>
      <c r="AY129" s="1">
        <v>10.3920436827957</v>
      </c>
      <c r="AZ129" s="1">
        <v>11.1095754339478</v>
      </c>
      <c r="BA129" s="1">
        <v>12.369260961341499</v>
      </c>
      <c r="BB129" s="1">
        <v>11.7386124865591</v>
      </c>
      <c r="BC129" s="1">
        <v>12.1114368159066</v>
      </c>
      <c r="BD129" s="1">
        <v>12.5867562314388</v>
      </c>
      <c r="BE129" s="1">
        <v>14.035630049923199</v>
      </c>
      <c r="BF129" s="1">
        <v>18.818475145289302</v>
      </c>
    </row>
    <row r="130" spans="1:58">
      <c r="A130" s="73" t="s">
        <v>403</v>
      </c>
      <c r="B130" s="73" t="s">
        <v>404</v>
      </c>
      <c r="AL130" s="1"/>
      <c r="AM130" s="1"/>
      <c r="AN130" s="1"/>
      <c r="AO130" s="1"/>
      <c r="AP130" s="1"/>
      <c r="AQ130" s="1"/>
      <c r="AR130" s="1"/>
      <c r="AS130" s="1"/>
      <c r="AT130" s="1"/>
      <c r="AU130" s="1"/>
      <c r="AV130" s="1"/>
      <c r="AW130" s="1"/>
      <c r="AX130" s="1"/>
      <c r="AY130" s="1"/>
      <c r="AZ130" s="1"/>
      <c r="BA130" s="1"/>
      <c r="BB130" s="1"/>
      <c r="BC130" s="1"/>
      <c r="BD130" s="1"/>
      <c r="BE130" s="1"/>
      <c r="BF130" s="1"/>
    </row>
    <row r="131" spans="1:58">
      <c r="A131" s="73" t="s">
        <v>405</v>
      </c>
      <c r="B131" s="73" t="s">
        <v>406</v>
      </c>
      <c r="AH131" s="73">
        <v>8.0116666666666703</v>
      </c>
      <c r="AI131" s="73">
        <v>35.8333333333333</v>
      </c>
      <c r="AJ131" s="73">
        <v>295.01052583333302</v>
      </c>
      <c r="AK131" s="73">
        <v>412.72141666666698</v>
      </c>
      <c r="AL131" s="1">
        <v>448.61263333333301</v>
      </c>
      <c r="AM131" s="1">
        <v>548.40333333333297</v>
      </c>
      <c r="AN131" s="1">
        <v>789.99249999999995</v>
      </c>
      <c r="AO131" s="1">
        <v>840.82833333333303</v>
      </c>
      <c r="AP131" s="1">
        <v>1021.8674999999999</v>
      </c>
      <c r="AQ131" s="1">
        <v>1076.6666666666699</v>
      </c>
      <c r="AR131" s="1">
        <v>1097.6975</v>
      </c>
      <c r="AS131" s="1">
        <v>1110.31</v>
      </c>
      <c r="AT131" s="1">
        <v>1146.5425</v>
      </c>
      <c r="AU131" s="1">
        <v>1185.2974999999999</v>
      </c>
      <c r="AV131" s="1">
        <v>1205.2466666666701</v>
      </c>
      <c r="AW131" s="1">
        <v>1179.69916666667</v>
      </c>
      <c r="AX131" s="1">
        <v>1170.40083333333</v>
      </c>
      <c r="AY131" s="1">
        <v>1165.80416666667</v>
      </c>
      <c r="AZ131" s="1">
        <v>1437.7950000000001</v>
      </c>
      <c r="BA131" s="1">
        <v>1357.06416666667</v>
      </c>
      <c r="BB131" s="1">
        <v>1265.51583333333</v>
      </c>
      <c r="BC131" s="1">
        <v>1357.58</v>
      </c>
      <c r="BD131" s="1">
        <v>1523.9275</v>
      </c>
      <c r="BE131" s="1">
        <v>1817.9387083333299</v>
      </c>
      <c r="BF131" s="1">
        <v>1970.3091666666701</v>
      </c>
    </row>
    <row r="132" spans="1:58">
      <c r="A132" s="73" t="s">
        <v>407</v>
      </c>
      <c r="B132" s="73" t="s">
        <v>408</v>
      </c>
      <c r="AL132" s="1"/>
      <c r="AM132" s="1"/>
      <c r="AN132" s="1"/>
      <c r="AO132" s="1"/>
      <c r="AP132" s="1">
        <v>0.93862727583333305</v>
      </c>
      <c r="AQ132" s="1">
        <v>1.08540083333333</v>
      </c>
      <c r="AR132" s="1">
        <v>1.11751</v>
      </c>
      <c r="AS132" s="1">
        <v>1.0625516666666699</v>
      </c>
      <c r="AT132" s="1">
        <v>0.88603416666666701</v>
      </c>
      <c r="AU132" s="1">
        <v>0.805365</v>
      </c>
      <c r="AV132" s="1">
        <v>0.80411999999999995</v>
      </c>
      <c r="AW132" s="1">
        <v>0.79714083333333297</v>
      </c>
      <c r="AX132" s="1">
        <v>0.73063750000000005</v>
      </c>
      <c r="AY132" s="1">
        <v>0.682674711239873</v>
      </c>
      <c r="AZ132" s="1">
        <v>0.71984335978561498</v>
      </c>
      <c r="BA132" s="1">
        <v>0.75504495198983501</v>
      </c>
      <c r="BB132" s="1">
        <v>0.71935525360915398</v>
      </c>
      <c r="BC132" s="1">
        <v>0.77829360141285198</v>
      </c>
      <c r="BD132" s="1">
        <v>0.75315918184727004</v>
      </c>
      <c r="BE132" s="1">
        <v>0.75373073671740198</v>
      </c>
      <c r="BF132" s="1">
        <v>0.90165896164127801</v>
      </c>
    </row>
    <row r="133" spans="1:58">
      <c r="A133" s="73" t="s">
        <v>125</v>
      </c>
      <c r="B133" s="73" t="s">
        <v>409</v>
      </c>
      <c r="C133" s="73">
        <v>5.0604900040604903</v>
      </c>
      <c r="D133" s="73">
        <v>5.0604900040604903</v>
      </c>
      <c r="E133" s="73">
        <v>5.0604900040604903</v>
      </c>
      <c r="F133" s="73">
        <v>5.0604900040604903</v>
      </c>
      <c r="G133" s="73">
        <v>5.0604900040604903</v>
      </c>
      <c r="H133" s="73">
        <v>5.0604900040604903</v>
      </c>
      <c r="I133" s="73">
        <v>5.0604900040604903</v>
      </c>
      <c r="J133" s="73">
        <v>5.0604900040604903</v>
      </c>
      <c r="K133" s="73">
        <v>5.0604900040604903</v>
      </c>
      <c r="L133" s="73">
        <v>5.0604900040604903</v>
      </c>
      <c r="M133" s="73">
        <v>5.0604900040604903</v>
      </c>
      <c r="N133" s="73">
        <v>5.0499588536115603</v>
      </c>
      <c r="O133" s="73">
        <v>4.5924803201409503</v>
      </c>
      <c r="P133" s="73">
        <v>4.1069208323333299</v>
      </c>
      <c r="Q133" s="73">
        <v>4.3697666656666696</v>
      </c>
      <c r="R133" s="73">
        <v>4.0524874989999997</v>
      </c>
      <c r="S133" s="73">
        <v>4.4193124990000001</v>
      </c>
      <c r="T133" s="73">
        <v>4.5033458323333297</v>
      </c>
      <c r="U133" s="73">
        <v>4.1666708323333301</v>
      </c>
      <c r="V133" s="73">
        <v>3.8991341656666698</v>
      </c>
      <c r="W133" s="73">
        <v>3.9366458323333302</v>
      </c>
      <c r="X133" s="73">
        <v>5.1722958323333303</v>
      </c>
      <c r="Y133" s="73">
        <v>6.0230224989999996</v>
      </c>
      <c r="Z133" s="73">
        <v>7.1113233323333302</v>
      </c>
      <c r="AA133" s="73">
        <v>8.8105358327500003</v>
      </c>
      <c r="AB133" s="73">
        <v>10.0624941664167</v>
      </c>
      <c r="AC133" s="73">
        <v>9.1044416664166707</v>
      </c>
      <c r="AD133" s="73">
        <v>8.3592250000000003</v>
      </c>
      <c r="AE133" s="73">
        <v>8.2091499999999993</v>
      </c>
      <c r="AF133" s="73">
        <v>8.4881700000000002</v>
      </c>
      <c r="AG133" s="73">
        <v>8.24234166666667</v>
      </c>
      <c r="AH133" s="73">
        <v>8.70655</v>
      </c>
      <c r="AI133" s="73">
        <v>8.5378749999999997</v>
      </c>
      <c r="AJ133" s="73">
        <v>9.2987091666666704</v>
      </c>
      <c r="AK133" s="73">
        <v>9.2027149999999995</v>
      </c>
      <c r="AL133" s="1">
        <v>8.5402358333333304</v>
      </c>
      <c r="AM133" s="1">
        <v>8.7158758333333299</v>
      </c>
      <c r="AN133" s="1">
        <v>9.5271066666666702</v>
      </c>
      <c r="AO133" s="1">
        <v>9.6044158333333307</v>
      </c>
      <c r="AP133" s="1">
        <v>9.8044191666666691</v>
      </c>
      <c r="AQ133" s="1">
        <v>10.6256361666667</v>
      </c>
      <c r="AR133" s="1">
        <v>11.302975</v>
      </c>
      <c r="AS133" s="1">
        <v>11.020583333333301</v>
      </c>
      <c r="AT133" s="1">
        <v>9.5743833333333299</v>
      </c>
      <c r="AU133" s="1">
        <v>8.8680166666666693</v>
      </c>
      <c r="AV133" s="1">
        <v>8.8650083333333303</v>
      </c>
      <c r="AW133" s="1">
        <v>8.7955833333333295</v>
      </c>
      <c r="AX133" s="1">
        <v>8.1923333333333304</v>
      </c>
      <c r="AY133" s="1">
        <v>7.7503250000000001</v>
      </c>
      <c r="AZ133" s="1">
        <v>8.0571000000000002</v>
      </c>
      <c r="BA133" s="1">
        <v>8.4171583333333295</v>
      </c>
      <c r="BB133" s="1">
        <v>8.0898749999999993</v>
      </c>
      <c r="BC133" s="1">
        <v>8.6284445833333301</v>
      </c>
      <c r="BD133" s="1">
        <v>8.4055039167442995</v>
      </c>
      <c r="BE133" s="1">
        <v>8.4063366882615203</v>
      </c>
      <c r="BF133" s="1">
        <v>9.7643482795030891</v>
      </c>
    </row>
    <row r="134" spans="1:58">
      <c r="A134" s="73" t="s">
        <v>410</v>
      </c>
      <c r="B134" s="73" t="s">
        <v>411</v>
      </c>
      <c r="C134" s="73">
        <v>2.875000002875E-2</v>
      </c>
      <c r="D134" s="73">
        <v>2.875000002875E-2</v>
      </c>
      <c r="E134" s="73">
        <v>2.875000002875E-2</v>
      </c>
      <c r="F134" s="73">
        <v>2.875000002875E-2</v>
      </c>
      <c r="G134" s="73">
        <v>2.875000002875E-2</v>
      </c>
      <c r="H134" s="73">
        <v>2.875000002875E-2</v>
      </c>
      <c r="I134" s="73">
        <v>2.875000002875E-2</v>
      </c>
      <c r="J134" s="73">
        <v>2.875000002875E-2</v>
      </c>
      <c r="K134" s="73">
        <v>2.875000002875E-2</v>
      </c>
      <c r="L134" s="73">
        <v>2.875000002875E-2</v>
      </c>
      <c r="M134" s="73">
        <v>2.875000002875E-2</v>
      </c>
      <c r="N134" s="73">
        <v>2.8312083349854199E-2</v>
      </c>
      <c r="O134" s="73">
        <v>2.7053416666500001E-2</v>
      </c>
      <c r="P134" s="73">
        <v>2.4515166666416701E-2</v>
      </c>
      <c r="Q134" s="73">
        <v>2.5408166665666702E-2</v>
      </c>
      <c r="R134" s="73">
        <v>2.5552749999E-2</v>
      </c>
      <c r="S134" s="73">
        <v>3.0229083332583302E-2</v>
      </c>
      <c r="T134" s="73">
        <v>3.04072499998333E-2</v>
      </c>
      <c r="U134" s="73">
        <v>0.03</v>
      </c>
      <c r="V134" s="73">
        <v>0.03</v>
      </c>
      <c r="W134" s="73">
        <v>3.2400249999999998E-2</v>
      </c>
      <c r="X134" s="73">
        <v>3.5349499999999999E-2</v>
      </c>
      <c r="Y134" s="73">
        <v>3.7769749999999998E-2</v>
      </c>
      <c r="Z134" s="73">
        <v>4.01833333333333E-2</v>
      </c>
      <c r="AA134" s="73">
        <v>4.2442750000000001E-2</v>
      </c>
      <c r="AB134" s="73">
        <v>4.3180666666666701E-2</v>
      </c>
      <c r="AC134" s="73">
        <v>4.0428916666666703E-2</v>
      </c>
      <c r="AD134" s="73">
        <v>0.29073125</v>
      </c>
      <c r="AE134" s="73">
        <v>0.52464466666666698</v>
      </c>
      <c r="AF134" s="73">
        <v>0.74491808333333298</v>
      </c>
      <c r="AG134" s="73">
        <v>0.92908883333333303</v>
      </c>
      <c r="AH134" s="73">
        <v>1.4344675</v>
      </c>
      <c r="AI134" s="73">
        <v>2.51655416666667</v>
      </c>
      <c r="AJ134" s="73">
        <v>3.8742366666666701</v>
      </c>
      <c r="AK134" s="73">
        <v>6.0385883333333297</v>
      </c>
      <c r="AL134" s="1">
        <v>9.0243333333333293</v>
      </c>
      <c r="AM134" s="1">
        <v>11.293749999999999</v>
      </c>
      <c r="AN134" s="1">
        <v>11.5435833333333</v>
      </c>
      <c r="AO134" s="1">
        <v>11.8745833333333</v>
      </c>
      <c r="AP134" s="1">
        <v>12.7751116666667</v>
      </c>
      <c r="AQ134" s="1">
        <v>15.22725</v>
      </c>
      <c r="AR134" s="1">
        <v>20.703640833333299</v>
      </c>
      <c r="AS134" s="1">
        <v>23.677956666666699</v>
      </c>
      <c r="AT134" s="1">
        <v>23.7822675</v>
      </c>
      <c r="AU134" s="1">
        <v>22.581342500000002</v>
      </c>
      <c r="AV134" s="1">
        <v>23.060964999999999</v>
      </c>
      <c r="AW134" s="1">
        <v>25.400779166666702</v>
      </c>
      <c r="AX134" s="1">
        <v>25.840341450216499</v>
      </c>
      <c r="AY134" s="1">
        <v>24.300642472865299</v>
      </c>
      <c r="AZ134" s="1">
        <v>27.518299963924999</v>
      </c>
      <c r="BA134" s="1">
        <v>33.960098800690801</v>
      </c>
      <c r="BB134" s="1">
        <v>29.067599931977501</v>
      </c>
      <c r="BC134" s="1">
        <v>28.3729844798921</v>
      </c>
      <c r="BD134" s="1">
        <v>30.1041110929498</v>
      </c>
      <c r="BE134" s="1">
        <v>31.352687700944301</v>
      </c>
      <c r="BF134" s="1">
        <v>39.982474146540603</v>
      </c>
    </row>
    <row r="135" spans="1:58">
      <c r="A135" s="73" t="s">
        <v>412</v>
      </c>
      <c r="B135" s="73" t="s">
        <v>413</v>
      </c>
      <c r="C135" s="73">
        <v>4.7619000037618999</v>
      </c>
      <c r="D135" s="73">
        <v>4.7619000037618999</v>
      </c>
      <c r="E135" s="73">
        <v>4.7619000037618999</v>
      </c>
      <c r="F135" s="73">
        <v>4.7619000037618999</v>
      </c>
      <c r="G135" s="73">
        <v>4.7619000037618999</v>
      </c>
      <c r="H135" s="73">
        <v>4.7619000037618999</v>
      </c>
      <c r="I135" s="73">
        <v>4.7619000037618999</v>
      </c>
      <c r="J135" s="73">
        <v>4.7619000037618999</v>
      </c>
      <c r="K135" s="73">
        <v>4.7619000037618999</v>
      </c>
      <c r="L135" s="73">
        <v>4.7619000037618999</v>
      </c>
      <c r="M135" s="73">
        <v>4.7619000037618999</v>
      </c>
      <c r="N135" s="73">
        <v>4.7648426288663002</v>
      </c>
      <c r="O135" s="73">
        <v>5.4595693366341198</v>
      </c>
      <c r="P135" s="73">
        <v>4.9311234047120402</v>
      </c>
      <c r="Q135" s="73">
        <v>4.8625916163666503</v>
      </c>
      <c r="R135" s="73">
        <v>6.3793993244748703</v>
      </c>
      <c r="S135" s="73">
        <v>6.7067493564075997</v>
      </c>
      <c r="T135" s="73">
        <v>7.0675997590921096</v>
      </c>
      <c r="U135" s="73">
        <v>6.7982604310998598</v>
      </c>
      <c r="V135" s="73">
        <v>6.58576139284986</v>
      </c>
      <c r="W135" s="73">
        <v>6.5381423224165296</v>
      </c>
      <c r="X135" s="73">
        <v>7.2203372662331997</v>
      </c>
      <c r="Y135" s="73">
        <v>7.7090637830331996</v>
      </c>
      <c r="Z135" s="73">
        <v>7.9603968964415301</v>
      </c>
      <c r="AA135" s="73">
        <v>8.3032669705207596</v>
      </c>
      <c r="AB135" s="73">
        <v>8.4748499994166693</v>
      </c>
      <c r="AC135" s="73">
        <v>7.3303750000000001</v>
      </c>
      <c r="AD135" s="73">
        <v>6.6534500000000003</v>
      </c>
      <c r="AE135" s="73">
        <v>6.3945416666666697</v>
      </c>
      <c r="AF135" s="73">
        <v>6.7049000000000003</v>
      </c>
      <c r="AG135" s="73">
        <v>6.3385583333333297</v>
      </c>
      <c r="AH135" s="73">
        <v>6.2836999999999996</v>
      </c>
      <c r="AI135" s="73">
        <v>6.1045333333333298</v>
      </c>
      <c r="AJ135" s="73">
        <v>6.15696666666667</v>
      </c>
      <c r="AK135" s="73">
        <v>5.9749125000000003</v>
      </c>
      <c r="AL135" s="1">
        <v>5.6670416666666696</v>
      </c>
      <c r="AM135" s="1">
        <v>5.9175666666666702</v>
      </c>
      <c r="AN135" s="1">
        <v>6.2418333333333296</v>
      </c>
      <c r="AO135" s="1">
        <v>6.3431583333333297</v>
      </c>
      <c r="AP135" s="1">
        <v>6.28579166666667</v>
      </c>
      <c r="AQ135" s="1">
        <v>6.5167250000000001</v>
      </c>
      <c r="AR135" s="1">
        <v>6.74890833333333</v>
      </c>
      <c r="AS135" s="1">
        <v>6.6420833333333302</v>
      </c>
      <c r="AT135" s="1">
        <v>6.1389250000000004</v>
      </c>
      <c r="AU135" s="1">
        <v>5.8058333333333296</v>
      </c>
      <c r="AV135" s="1">
        <v>5.81816666666667</v>
      </c>
      <c r="AW135" s="1">
        <v>5.84294166666667</v>
      </c>
      <c r="AX135" s="1">
        <v>5.6168833333333303</v>
      </c>
      <c r="AY135" s="1">
        <v>5.4414499999999997</v>
      </c>
      <c r="AZ135" s="1">
        <v>5.5763666666666696</v>
      </c>
      <c r="BA135" s="1">
        <v>5.6348833333333301</v>
      </c>
      <c r="BB135" s="1">
        <v>5.4441083333333298</v>
      </c>
      <c r="BC135" s="1">
        <v>640.653416666667</v>
      </c>
      <c r="BD135" s="1">
        <v>933.57045635687905</v>
      </c>
      <c r="BE135" s="1">
        <v>984.34574756004599</v>
      </c>
      <c r="BF135" s="1">
        <v>1162.6153286255401</v>
      </c>
    </row>
    <row r="136" spans="1:58">
      <c r="A136" s="73" t="s">
        <v>414</v>
      </c>
      <c r="B136" s="73" t="s">
        <v>415</v>
      </c>
      <c r="E136" s="73">
        <v>0.71326549427167596</v>
      </c>
      <c r="F136" s="73">
        <v>0.71528718525026103</v>
      </c>
      <c r="G136" s="73">
        <v>0.71725864624589497</v>
      </c>
      <c r="H136" s="73">
        <v>0.71633440114267999</v>
      </c>
      <c r="I136" s="73">
        <v>0.71698343163387301</v>
      </c>
      <c r="J136" s="73">
        <v>0.71704961913768805</v>
      </c>
      <c r="K136" s="73">
        <v>0.71699815611019702</v>
      </c>
      <c r="L136" s="73">
        <v>0.71805712542767897</v>
      </c>
      <c r="M136" s="73">
        <v>0.71641352003693604</v>
      </c>
      <c r="N136" s="73">
        <v>0.713047571920987</v>
      </c>
      <c r="O136" s="73">
        <v>0.772828411038462</v>
      </c>
      <c r="P136" s="73">
        <v>0.69411413758375096</v>
      </c>
      <c r="Q136" s="73">
        <v>0.67947700357025098</v>
      </c>
      <c r="R136" s="73">
        <v>0.73950775529633594</v>
      </c>
      <c r="S136" s="73">
        <v>0.86956521814744803</v>
      </c>
      <c r="T136" s="73">
        <v>0.86956521814744803</v>
      </c>
      <c r="U136" s="73">
        <v>0.86956521814744803</v>
      </c>
      <c r="V136" s="73">
        <v>0.84202260193494305</v>
      </c>
      <c r="W136" s="73">
        <v>0.77883373727604199</v>
      </c>
      <c r="X136" s="73">
        <v>0.87757894275815296</v>
      </c>
      <c r="Y136" s="73">
        <v>1.0858158330833301</v>
      </c>
      <c r="Z136" s="73">
        <v>1.1140999997500001</v>
      </c>
      <c r="AA136" s="73">
        <v>1.47527749975</v>
      </c>
      <c r="AB136" s="73">
        <v>2.2286749994166701</v>
      </c>
      <c r="AC136" s="73">
        <v>2.2850316664166699</v>
      </c>
      <c r="AD136" s="73">
        <v>2.03603333333333</v>
      </c>
      <c r="AE136" s="73">
        <v>2.2734675000000002</v>
      </c>
      <c r="AF136" s="73">
        <v>2.6226775</v>
      </c>
      <c r="AG136" s="73">
        <v>2.58732083333333</v>
      </c>
      <c r="AH136" s="73">
        <v>2.7613150000000002</v>
      </c>
      <c r="AI136" s="73">
        <v>2.8520141666666698</v>
      </c>
      <c r="AJ136" s="73">
        <v>3.2677415833333301</v>
      </c>
      <c r="AK136" s="73">
        <v>3.5507983333333302</v>
      </c>
      <c r="AL136" s="1">
        <v>3.6270850000000001</v>
      </c>
      <c r="AM136" s="1">
        <v>4.2993491666666701</v>
      </c>
      <c r="AN136" s="1">
        <v>4.6079616666666698</v>
      </c>
      <c r="AO136" s="1">
        <v>5.52828416666667</v>
      </c>
      <c r="AP136" s="1">
        <v>6.1094841666666699</v>
      </c>
      <c r="AQ136" s="1">
        <v>6.9398283333333302</v>
      </c>
      <c r="AR136" s="1">
        <v>8.6091808333333297</v>
      </c>
      <c r="AS136" s="1">
        <v>10.540746666666699</v>
      </c>
      <c r="AT136" s="1">
        <v>7.5647491666666697</v>
      </c>
      <c r="AU136" s="1">
        <v>6.4596925000000001</v>
      </c>
      <c r="AV136" s="1">
        <v>6.3593283333333304</v>
      </c>
      <c r="AW136" s="1">
        <v>6.7715491666666701</v>
      </c>
      <c r="AX136" s="1">
        <v>7.0453650000000003</v>
      </c>
      <c r="AY136" s="1">
        <v>8.26122333333333</v>
      </c>
      <c r="AZ136" s="1">
        <v>8.4736741582488797</v>
      </c>
      <c r="BA136" s="1">
        <v>7.3212219611528804</v>
      </c>
      <c r="BB136" s="1">
        <v>7.2611321323273499</v>
      </c>
      <c r="BC136" s="1">
        <v>8.2099686265933105</v>
      </c>
      <c r="BD136" s="1">
        <v>9.6550560691352594</v>
      </c>
      <c r="BE136" s="1">
        <v>10.852655568783099</v>
      </c>
      <c r="BF136" s="1">
        <v>12.7589308811644</v>
      </c>
    </row>
    <row r="137" spans="1:58">
      <c r="A137" s="73" t="s">
        <v>416</v>
      </c>
      <c r="B137" s="73" t="s">
        <v>417</v>
      </c>
      <c r="C137" s="73">
        <v>7.5000000064999996</v>
      </c>
      <c r="D137" s="73">
        <v>7.6190000066190002</v>
      </c>
      <c r="E137" s="73">
        <v>7.6190000066190002</v>
      </c>
      <c r="F137" s="73">
        <v>7.6190000066190002</v>
      </c>
      <c r="G137" s="73">
        <v>7.6190000066190002</v>
      </c>
      <c r="H137" s="73">
        <v>7.6190000066190002</v>
      </c>
      <c r="I137" s="73">
        <v>7.6172500066172502</v>
      </c>
      <c r="J137" s="73">
        <v>8.0341666738674995</v>
      </c>
      <c r="K137" s="73">
        <v>10.125000010125</v>
      </c>
      <c r="L137" s="73">
        <v>10.125000010125</v>
      </c>
      <c r="M137" s="73">
        <v>10.125000010125</v>
      </c>
      <c r="N137" s="73">
        <v>10.125004030341699</v>
      </c>
      <c r="O137" s="73">
        <v>10.125</v>
      </c>
      <c r="P137" s="73">
        <v>10.4715089885092</v>
      </c>
      <c r="Q137" s="73">
        <v>10.559999999</v>
      </c>
      <c r="R137" s="73">
        <v>11.0028333325</v>
      </c>
      <c r="S137" s="73">
        <v>12.5</v>
      </c>
      <c r="T137" s="73">
        <v>12.5</v>
      </c>
      <c r="U137" s="73">
        <v>12.1105</v>
      </c>
      <c r="V137" s="73">
        <v>12</v>
      </c>
      <c r="W137" s="73">
        <v>12</v>
      </c>
      <c r="X137" s="73">
        <v>12.336333333000001</v>
      </c>
      <c r="Y137" s="73">
        <v>13.243833332416701</v>
      </c>
      <c r="Z137" s="73">
        <v>14.545249999416701</v>
      </c>
      <c r="AA137" s="73">
        <v>16.459416666333301</v>
      </c>
      <c r="AB137" s="73">
        <v>18.2464166665</v>
      </c>
      <c r="AC137" s="73">
        <v>21.229833333166699</v>
      </c>
      <c r="AD137" s="73">
        <v>21.8191666666667</v>
      </c>
      <c r="AE137" s="73">
        <v>23.289249999999999</v>
      </c>
      <c r="AF137" s="73">
        <v>27.188833333333299</v>
      </c>
      <c r="AG137" s="73">
        <v>29.3691666666667</v>
      </c>
      <c r="AH137" s="73">
        <v>37.255000000000003</v>
      </c>
      <c r="AI137" s="73">
        <v>42.717500000000001</v>
      </c>
      <c r="AJ137" s="73">
        <v>48.607165000000002</v>
      </c>
      <c r="AK137" s="73">
        <v>49.397518333333302</v>
      </c>
      <c r="AL137" s="1">
        <v>51.890333333333302</v>
      </c>
      <c r="AM137" s="1">
        <v>56.691952499999999</v>
      </c>
      <c r="AN137" s="1">
        <v>58.009549166666702</v>
      </c>
      <c r="AO137" s="1">
        <v>65.975787499999996</v>
      </c>
      <c r="AP137" s="1">
        <v>68.239370833333297</v>
      </c>
      <c r="AQ137" s="1">
        <v>71.093795833333303</v>
      </c>
      <c r="AR137" s="1">
        <v>74.949250000000006</v>
      </c>
      <c r="AS137" s="1">
        <v>77.8766191666667</v>
      </c>
      <c r="AT137" s="1">
        <v>76.141447499999998</v>
      </c>
      <c r="AU137" s="1">
        <v>73.673596666666697</v>
      </c>
      <c r="AV137" s="1">
        <v>71.367500000000007</v>
      </c>
      <c r="AW137" s="1">
        <v>72.755605833333306</v>
      </c>
      <c r="AX137" s="1">
        <v>66.415027499999994</v>
      </c>
      <c r="AY137" s="1">
        <v>69.761695000000003</v>
      </c>
      <c r="AZ137" s="1">
        <v>77.573430739015606</v>
      </c>
      <c r="BA137" s="1">
        <v>73.262359015804606</v>
      </c>
      <c r="BB137" s="1">
        <v>74.02</v>
      </c>
      <c r="BC137" s="1">
        <v>85.196666666666701</v>
      </c>
      <c r="BD137" s="1">
        <v>92.993333333333297</v>
      </c>
      <c r="BE137" s="1">
        <v>99.530833333333305</v>
      </c>
      <c r="BF137" s="1">
        <v>102.644656337814</v>
      </c>
    </row>
    <row r="138" spans="1:58">
      <c r="A138" s="73" t="s">
        <v>418</v>
      </c>
      <c r="B138" s="73" t="s">
        <v>419</v>
      </c>
      <c r="C138" s="73">
        <v>3.8000000028000001</v>
      </c>
      <c r="D138" s="73">
        <v>3.6500000026500001</v>
      </c>
      <c r="E138" s="73">
        <v>3.6200000026199999</v>
      </c>
      <c r="F138" s="73">
        <v>3.6200000026199999</v>
      </c>
      <c r="G138" s="73">
        <v>3.6200000026199999</v>
      </c>
      <c r="H138" s="73">
        <v>3.6200000026199999</v>
      </c>
      <c r="I138" s="73">
        <v>3.6200000026199999</v>
      </c>
      <c r="J138" s="73">
        <v>3.6200000026199999</v>
      </c>
      <c r="K138" s="73">
        <v>3.6200000026199999</v>
      </c>
      <c r="L138" s="73">
        <v>3.6200000026199999</v>
      </c>
      <c r="M138" s="73">
        <v>3.6200000026199999</v>
      </c>
      <c r="N138" s="73">
        <v>3.5170805388896298</v>
      </c>
      <c r="O138" s="73">
        <v>3.2094999990000002</v>
      </c>
      <c r="P138" s="73">
        <v>2.7955499990833301</v>
      </c>
      <c r="Q138" s="73">
        <v>2.6883833323333302</v>
      </c>
      <c r="R138" s="73">
        <v>2.52899166575</v>
      </c>
      <c r="S138" s="73">
        <v>2.6439416656666701</v>
      </c>
      <c r="T138" s="73">
        <v>2.4542499990833302</v>
      </c>
      <c r="U138" s="73">
        <v>2.1635833325833298</v>
      </c>
      <c r="V138" s="73">
        <v>2.0059916657499999</v>
      </c>
      <c r="W138" s="73">
        <v>1.98811666591667</v>
      </c>
      <c r="X138" s="73">
        <v>2.4951999990833298</v>
      </c>
      <c r="Y138" s="73">
        <v>2.6702083324166699</v>
      </c>
      <c r="Z138" s="73">
        <v>2.8541249990000002</v>
      </c>
      <c r="AA138" s="73">
        <v>3.20868333291667</v>
      </c>
      <c r="AB138" s="73">
        <v>3.3214000000000001</v>
      </c>
      <c r="AC138" s="73">
        <v>2.4500249999166699</v>
      </c>
      <c r="AD138" s="73">
        <v>2.0257000000000001</v>
      </c>
      <c r="AE138" s="73">
        <v>1.97658333333333</v>
      </c>
      <c r="AF138" s="73">
        <v>2.1207375000000002</v>
      </c>
      <c r="AG138" s="73">
        <v>1.82094166666667</v>
      </c>
      <c r="AH138" s="73">
        <v>1.8696666666666699</v>
      </c>
      <c r="AI138" s="73">
        <v>1.7584663333333299</v>
      </c>
      <c r="AJ138" s="73">
        <v>1.85730516666667</v>
      </c>
      <c r="AK138" s="73">
        <v>1.81999508333333</v>
      </c>
      <c r="AL138" s="1">
        <v>1.60567525</v>
      </c>
      <c r="AM138" s="1">
        <v>1.6858967499999999</v>
      </c>
      <c r="AN138" s="1">
        <v>1.95126991666667</v>
      </c>
      <c r="AO138" s="1">
        <v>1.983733</v>
      </c>
      <c r="AP138" s="1"/>
      <c r="AQ138" s="1"/>
      <c r="AR138" s="1"/>
      <c r="AS138" s="1"/>
      <c r="AT138" s="1"/>
      <c r="AU138" s="1"/>
      <c r="AV138" s="1"/>
      <c r="AW138" s="1"/>
      <c r="AX138" s="1"/>
      <c r="AY138" s="1"/>
      <c r="AZ138" s="1"/>
      <c r="BA138" s="1"/>
      <c r="BB138" s="1"/>
      <c r="BC138" s="1"/>
      <c r="BD138" s="1"/>
      <c r="BE138" s="1"/>
      <c r="BF138" s="1"/>
    </row>
    <row r="139" spans="1:58">
      <c r="A139" s="73" t="s">
        <v>420</v>
      </c>
      <c r="B139" s="73" t="s">
        <v>421</v>
      </c>
      <c r="C139" s="73">
        <v>89.765000088765007</v>
      </c>
      <c r="D139" s="73">
        <v>89.765000088765007</v>
      </c>
      <c r="E139" s="73">
        <v>89.765000088765007</v>
      </c>
      <c r="F139" s="73">
        <v>89.765000088765007</v>
      </c>
      <c r="G139" s="73">
        <v>89.765000088765007</v>
      </c>
      <c r="H139" s="73">
        <v>89.765000088765007</v>
      </c>
      <c r="I139" s="73">
        <v>89.765000088765007</v>
      </c>
      <c r="J139" s="73">
        <v>89.765000088765007</v>
      </c>
      <c r="K139" s="73">
        <v>89.765000088765007</v>
      </c>
      <c r="L139" s="73">
        <v>94.440000093440005</v>
      </c>
      <c r="M139" s="73">
        <v>100.985000099985</v>
      </c>
      <c r="N139" s="73">
        <v>100.689451223571</v>
      </c>
      <c r="O139" s="73">
        <v>91.645968951929206</v>
      </c>
      <c r="P139" s="73">
        <v>81.0502219755422</v>
      </c>
      <c r="Q139" s="73">
        <v>87.528548830185898</v>
      </c>
      <c r="R139" s="73">
        <v>77.931588724653196</v>
      </c>
      <c r="S139" s="73">
        <v>86.890670674160404</v>
      </c>
      <c r="T139" s="73">
        <v>89.337637916450106</v>
      </c>
      <c r="U139" s="73">
        <v>82.056281563365701</v>
      </c>
      <c r="V139" s="73">
        <v>77.352952935139498</v>
      </c>
      <c r="W139" s="73">
        <v>76.828559514107795</v>
      </c>
      <c r="X139" s="73">
        <v>98.810961781363602</v>
      </c>
      <c r="Y139" s="73">
        <v>119.492607763333</v>
      </c>
      <c r="Z139" s="73">
        <v>138.56880080833301</v>
      </c>
      <c r="AA139" s="73">
        <v>158.89256837242399</v>
      </c>
      <c r="AB139" s="73">
        <v>163.367563900455</v>
      </c>
      <c r="AC139" s="73">
        <v>125.928813465</v>
      </c>
      <c r="AD139" s="73">
        <v>109.285496775</v>
      </c>
      <c r="AE139" s="73">
        <v>108.307921995</v>
      </c>
      <c r="AF139" s="73">
        <v>116.002459755</v>
      </c>
      <c r="AG139" s="73">
        <v>99.004900995</v>
      </c>
      <c r="AH139" s="73">
        <v>102.58383680999999</v>
      </c>
      <c r="AI139" s="73">
        <v>96.251100718499998</v>
      </c>
      <c r="AJ139" s="73">
        <v>102.96771521399999</v>
      </c>
      <c r="AK139" s="73">
        <v>100.946171781</v>
      </c>
      <c r="AL139" s="1"/>
      <c r="AM139" s="1"/>
      <c r="AN139" s="1"/>
      <c r="AO139" s="1"/>
      <c r="AP139" s="1"/>
      <c r="AQ139" s="1"/>
      <c r="AR139" s="1"/>
      <c r="AS139" s="1"/>
      <c r="AT139" s="1"/>
      <c r="AU139" s="1"/>
      <c r="AV139" s="1"/>
      <c r="AW139" s="1"/>
      <c r="AX139" s="1"/>
      <c r="AY139" s="1"/>
      <c r="AZ139" s="1"/>
      <c r="BA139" s="1"/>
      <c r="BB139" s="1"/>
      <c r="BC139" s="1"/>
      <c r="BD139" s="1"/>
      <c r="BE139" s="1"/>
      <c r="BF139" s="1"/>
    </row>
    <row r="140" spans="1:58">
      <c r="A140" s="73" t="s">
        <v>422</v>
      </c>
      <c r="B140" s="73" t="s">
        <v>423</v>
      </c>
      <c r="C140" s="73">
        <v>0.71428798606437804</v>
      </c>
      <c r="D140" s="73">
        <v>0.71551415608481606</v>
      </c>
      <c r="E140" s="73">
        <v>0.71919399971919395</v>
      </c>
      <c r="F140" s="73">
        <v>0.71919399971919395</v>
      </c>
      <c r="G140" s="73">
        <v>0.71919399971919395</v>
      </c>
      <c r="H140" s="73">
        <v>0.71919399971919395</v>
      </c>
      <c r="I140" s="73">
        <v>0.71919399971919395</v>
      </c>
      <c r="J140" s="73">
        <v>0.73366558300706597</v>
      </c>
      <c r="K140" s="73">
        <v>0.89285699989285705</v>
      </c>
      <c r="L140" s="73">
        <v>0.89285699989285705</v>
      </c>
      <c r="M140" s="73">
        <v>0.89285699989285705</v>
      </c>
      <c r="N140" s="73">
        <v>0.88060719460315895</v>
      </c>
      <c r="O140" s="73">
        <v>0.83668005354752395</v>
      </c>
      <c r="P140" s="73">
        <v>0.73681212551313802</v>
      </c>
      <c r="Q140" s="73">
        <v>0.71540258866536799</v>
      </c>
      <c r="R140" s="73">
        <v>0.83230721942330699</v>
      </c>
      <c r="S140" s="73">
        <v>1.0048887896505101</v>
      </c>
      <c r="T140" s="73">
        <v>1.03031165084621</v>
      </c>
      <c r="U140" s="73">
        <v>0.96442499900000001</v>
      </c>
      <c r="V140" s="73">
        <v>0.97850249899999997</v>
      </c>
      <c r="W140" s="73">
        <v>1.02667999916667</v>
      </c>
      <c r="X140" s="73">
        <v>1.15279499925</v>
      </c>
      <c r="Y140" s="73">
        <v>1.33260833233333</v>
      </c>
      <c r="Z140" s="73">
        <v>1.4967733323333301</v>
      </c>
      <c r="AA140" s="73">
        <v>1.76399249916667</v>
      </c>
      <c r="AB140" s="73">
        <v>2.02337249966667</v>
      </c>
      <c r="AC140" s="73">
        <v>1.9131608330833301</v>
      </c>
      <c r="AD140" s="73">
        <v>1.69456083333333</v>
      </c>
      <c r="AE140" s="73">
        <v>1.5264008333333301</v>
      </c>
      <c r="AF140" s="73">
        <v>1.67214833333333</v>
      </c>
      <c r="AG140" s="73">
        <v>1.6762033333333299</v>
      </c>
      <c r="AH140" s="73">
        <v>1.73351416666667</v>
      </c>
      <c r="AI140" s="73">
        <v>1.8617916666666701</v>
      </c>
      <c r="AJ140" s="73">
        <v>1.8505133333333299</v>
      </c>
      <c r="AK140" s="73">
        <v>1.68652166666667</v>
      </c>
      <c r="AL140" s="1">
        <v>1.5238766666666701</v>
      </c>
      <c r="AM140" s="1">
        <v>1.4548475000000001</v>
      </c>
      <c r="AN140" s="1">
        <v>1.51242083333333</v>
      </c>
      <c r="AO140" s="1">
        <v>1.8682491666666701</v>
      </c>
      <c r="AP140" s="1">
        <v>1.88961389919167</v>
      </c>
      <c r="AQ140" s="1">
        <v>2.2011491666666698</v>
      </c>
      <c r="AR140" s="1">
        <v>2.37875083333333</v>
      </c>
      <c r="AS140" s="1">
        <v>2.1621908333333302</v>
      </c>
      <c r="AT140" s="1">
        <v>1.7220991463977799</v>
      </c>
      <c r="AU140" s="1">
        <v>1.50868127077323</v>
      </c>
      <c r="AV140" s="1">
        <v>1.42027345661433</v>
      </c>
      <c r="AW140" s="1">
        <v>1.5420557566968101</v>
      </c>
      <c r="AX140" s="1">
        <v>1.36067522852426</v>
      </c>
      <c r="AY140" s="1">
        <v>1.4227268095265</v>
      </c>
      <c r="AZ140" s="1">
        <v>1.6008772952194701</v>
      </c>
      <c r="BA140" s="1">
        <v>1.38783382768108</v>
      </c>
      <c r="BB140" s="1">
        <v>1.26581069673447</v>
      </c>
      <c r="BC140" s="1">
        <v>1.2342836550132901</v>
      </c>
      <c r="BD140" s="1">
        <v>1.2194079739482899</v>
      </c>
      <c r="BE140" s="1">
        <v>1.20543333333333</v>
      </c>
      <c r="BF140" s="1">
        <v>1.433975</v>
      </c>
    </row>
    <row r="141" spans="1:58">
      <c r="A141" s="73" t="s">
        <v>49</v>
      </c>
      <c r="B141" s="73" t="s">
        <v>424</v>
      </c>
      <c r="C141" s="73">
        <v>2.0606441896551702E-9</v>
      </c>
      <c r="D141" s="73">
        <v>2.0606441896551702E-9</v>
      </c>
      <c r="E141" s="73">
        <v>2.0606441896551702E-9</v>
      </c>
      <c r="F141" s="73">
        <v>2.0606441896551702E-9</v>
      </c>
      <c r="G141" s="73">
        <v>2.0606441896551702E-9</v>
      </c>
      <c r="H141" s="73">
        <v>2.0606441896551702E-9</v>
      </c>
      <c r="I141" s="73">
        <v>2.0606441896551702E-9</v>
      </c>
      <c r="J141" s="73">
        <v>2.0606441896551702E-9</v>
      </c>
      <c r="K141" s="73">
        <v>2.0606441896551702E-9</v>
      </c>
      <c r="L141" s="73">
        <v>2.0606441896551702E-9</v>
      </c>
      <c r="M141" s="73">
        <v>2.0606441896551702E-9</v>
      </c>
      <c r="N141" s="73">
        <v>2.0606441896551702E-9</v>
      </c>
      <c r="O141" s="73">
        <v>2.0606441896551702E-9</v>
      </c>
      <c r="P141" s="73">
        <v>2.0606197499999899E-9</v>
      </c>
      <c r="Q141" s="73">
        <v>2.0606441896551702E-9</v>
      </c>
      <c r="R141" s="73">
        <v>2.0606441896551702E-9</v>
      </c>
      <c r="S141" s="73">
        <v>2.0606441896551702E-9</v>
      </c>
      <c r="T141" s="73">
        <v>2.0606441896551702E-9</v>
      </c>
      <c r="U141" s="73">
        <v>2.0606441896551702E-9</v>
      </c>
      <c r="V141" s="73">
        <v>2.7882567155172501E-9</v>
      </c>
      <c r="W141" s="73">
        <v>2.9474224137930999E-9</v>
      </c>
      <c r="X141" s="73">
        <v>2.9474224137930999E-9</v>
      </c>
      <c r="Y141" s="73">
        <v>2.9474224137930999E-9</v>
      </c>
      <c r="Z141" s="73">
        <v>2.9476668103448302E-9</v>
      </c>
      <c r="AA141" s="73">
        <v>2.9476668103448302E-9</v>
      </c>
      <c r="AB141" s="73">
        <v>7.7730323275862004E-9</v>
      </c>
      <c r="AC141" s="73">
        <v>1.9502844827586202E-8</v>
      </c>
      <c r="AD141" s="73">
        <v>2.05293103448276E-8</v>
      </c>
      <c r="AE141" s="73">
        <v>5.3946239999999998E-5</v>
      </c>
      <c r="AF141" s="73">
        <v>3.1308999999999998E-3</v>
      </c>
      <c r="AG141" s="73">
        <v>0.14092241666666699</v>
      </c>
      <c r="AH141" s="73">
        <v>4.27082828333333</v>
      </c>
      <c r="AI141" s="73">
        <v>5</v>
      </c>
      <c r="AJ141" s="73">
        <v>5.6204083333333301</v>
      </c>
      <c r="AK141" s="73">
        <v>6.7228750000000002</v>
      </c>
      <c r="AL141" s="1">
        <v>7.5455916666666702</v>
      </c>
      <c r="AM141" s="1">
        <v>8.4354999999999993</v>
      </c>
      <c r="AN141" s="1">
        <v>9.4480833333333294</v>
      </c>
      <c r="AO141" s="1">
        <v>10.5819166666667</v>
      </c>
      <c r="AP141" s="1">
        <v>11.80925</v>
      </c>
      <c r="AQ141" s="1">
        <v>12.6843916666667</v>
      </c>
      <c r="AR141" s="1">
        <v>13.3719416666667</v>
      </c>
      <c r="AS141" s="1">
        <v>14.251325250000001</v>
      </c>
      <c r="AT141" s="1">
        <v>15.1046433333333</v>
      </c>
      <c r="AU141" s="1">
        <v>15.937247316462701</v>
      </c>
      <c r="AV141" s="1">
        <v>16.733329534050199</v>
      </c>
      <c r="AW141" s="1">
        <v>17.569998431899599</v>
      </c>
      <c r="AX141" s="1">
        <v>18.448506159754199</v>
      </c>
      <c r="AY141" s="1">
        <v>19.371896406501101</v>
      </c>
      <c r="AZ141" s="1">
        <v>20.339481870199702</v>
      </c>
      <c r="BA141" s="1">
        <v>21.356448683435801</v>
      </c>
      <c r="BB141" s="1">
        <v>22.424270616359401</v>
      </c>
      <c r="BC141" s="1">
        <v>23.546663531083901</v>
      </c>
      <c r="BD141" s="1">
        <v>24.7227641666667</v>
      </c>
      <c r="BE141" s="1">
        <v>25.958900366743499</v>
      </c>
      <c r="BF141" s="1">
        <v>27.256844940476199</v>
      </c>
    </row>
    <row r="142" spans="1:58">
      <c r="A142" s="73" t="s">
        <v>425</v>
      </c>
      <c r="B142" s="73" t="s">
        <v>426</v>
      </c>
      <c r="C142" s="73">
        <v>245.19510139835899</v>
      </c>
      <c r="D142" s="73">
        <v>245.26010162116</v>
      </c>
      <c r="E142" s="73">
        <v>245.013850686544</v>
      </c>
      <c r="F142" s="73">
        <v>245.01635069607499</v>
      </c>
      <c r="G142" s="73">
        <v>245.027184079042</v>
      </c>
      <c r="H142" s="73">
        <v>245.06093420770699</v>
      </c>
      <c r="I142" s="73">
        <v>245.67843655764301</v>
      </c>
      <c r="J142" s="73">
        <v>246.00093779128099</v>
      </c>
      <c r="K142" s="73">
        <v>247.56469375695099</v>
      </c>
      <c r="L142" s="73">
        <v>259.960574351236</v>
      </c>
      <c r="M142" s="73">
        <v>276.403137026845</v>
      </c>
      <c r="N142" s="73">
        <v>275.35645668533198</v>
      </c>
      <c r="O142" s="73">
        <v>252.02762746264901</v>
      </c>
      <c r="P142" s="73">
        <v>222.88918305322699</v>
      </c>
      <c r="Q142" s="73">
        <v>240.70466763782301</v>
      </c>
      <c r="R142" s="73">
        <v>214.31290034121901</v>
      </c>
      <c r="S142" s="73">
        <v>238.95049426705901</v>
      </c>
      <c r="T142" s="73">
        <v>245.67968656657601</v>
      </c>
      <c r="U142" s="73">
        <v>225.65586023395699</v>
      </c>
      <c r="V142" s="73">
        <v>212.721644262377</v>
      </c>
      <c r="W142" s="73">
        <v>211.27955541470499</v>
      </c>
      <c r="X142" s="73">
        <v>271.73145255032699</v>
      </c>
      <c r="Y142" s="73">
        <v>328.60625269898998</v>
      </c>
      <c r="Z142" s="73">
        <v>381.06603602462798</v>
      </c>
      <c r="AA142" s="73">
        <v>436.95666578800802</v>
      </c>
      <c r="AB142" s="73">
        <v>449.26296271160697</v>
      </c>
      <c r="AC142" s="73">
        <v>346.305903554493</v>
      </c>
      <c r="AD142" s="73">
        <v>300.536562401477</v>
      </c>
      <c r="AE142" s="73">
        <v>297.84821881937802</v>
      </c>
      <c r="AF142" s="73">
        <v>319.008299487903</v>
      </c>
      <c r="AG142" s="73">
        <v>272.264787954393</v>
      </c>
      <c r="AH142" s="73">
        <v>282.10690880881998</v>
      </c>
      <c r="AI142" s="73">
        <v>264.69180075057898</v>
      </c>
      <c r="AJ142" s="73">
        <v>283.16257950001801</v>
      </c>
      <c r="AK142" s="73">
        <v>555.20469565569704</v>
      </c>
      <c r="AL142" s="1">
        <v>499.14842590131002</v>
      </c>
      <c r="AM142" s="1">
        <v>511.55243027251601</v>
      </c>
      <c r="AN142" s="1">
        <v>583.66937235339606</v>
      </c>
      <c r="AO142" s="1">
        <v>589.951774567332</v>
      </c>
      <c r="AP142" s="1">
        <v>615.69913197380595</v>
      </c>
      <c r="AQ142" s="1">
        <v>711.97627443083297</v>
      </c>
      <c r="AR142" s="1">
        <v>733.03850707000004</v>
      </c>
      <c r="AS142" s="1">
        <v>696.98820361166702</v>
      </c>
      <c r="AT142" s="1">
        <v>581.20031386416701</v>
      </c>
      <c r="AU142" s="1">
        <v>528.28480930499995</v>
      </c>
      <c r="AV142" s="1">
        <v>527.46814284000004</v>
      </c>
      <c r="AW142" s="1">
        <v>522.89010961083295</v>
      </c>
      <c r="AX142" s="1">
        <v>479.26678258750002</v>
      </c>
      <c r="AY142" s="1">
        <v>447.80525556077299</v>
      </c>
      <c r="AZ142" s="1">
        <v>472.18629075489298</v>
      </c>
      <c r="BA142" s="1">
        <v>495.277021572396</v>
      </c>
      <c r="BB142" s="1">
        <v>471.86611409170001</v>
      </c>
      <c r="BC142" s="1">
        <v>510.52713590196998</v>
      </c>
      <c r="BD142" s="1">
        <v>494.04003744699003</v>
      </c>
      <c r="BE142" s="1">
        <v>494.41495286493699</v>
      </c>
      <c r="BF142" s="1">
        <v>591.44950750132796</v>
      </c>
    </row>
    <row r="143" spans="1:58">
      <c r="A143" s="73" t="s">
        <v>427</v>
      </c>
      <c r="B143" s="73" t="s">
        <v>428</v>
      </c>
      <c r="C143" s="73">
        <v>0.71428599971428597</v>
      </c>
      <c r="D143" s="73">
        <v>0.71428599971428597</v>
      </c>
      <c r="E143" s="73">
        <v>0.71428599971428597</v>
      </c>
      <c r="F143" s="73">
        <v>0.71428599971428597</v>
      </c>
      <c r="G143" s="73">
        <v>0.71428599971428597</v>
      </c>
      <c r="H143" s="73">
        <v>0.71428599971428597</v>
      </c>
      <c r="I143" s="73">
        <v>0.71428599971428597</v>
      </c>
      <c r="J143" s="73">
        <v>0.71428599971428597</v>
      </c>
      <c r="K143" s="73">
        <v>0.71428599971428597</v>
      </c>
      <c r="L143" s="73">
        <v>0.71428599971428597</v>
      </c>
      <c r="M143" s="73">
        <v>0.71428599971428597</v>
      </c>
      <c r="N143" s="73">
        <v>0.71285583298809596</v>
      </c>
      <c r="O143" s="73">
        <v>0.65789499900000004</v>
      </c>
      <c r="P143" s="73">
        <v>0.65789499900000004</v>
      </c>
      <c r="Q143" s="73">
        <v>0.63028204624823903</v>
      </c>
      <c r="R143" s="73">
        <v>0.61550155335078705</v>
      </c>
      <c r="S143" s="73">
        <v>0.62660100366536897</v>
      </c>
      <c r="T143" s="73">
        <v>0.64470106214118506</v>
      </c>
      <c r="U143" s="73">
        <v>0.63527199426580105</v>
      </c>
      <c r="V143" s="73">
        <v>0.60400737401714399</v>
      </c>
      <c r="W143" s="73">
        <v>0.54678089191608303</v>
      </c>
      <c r="X143" s="73">
        <v>0.61770817502880504</v>
      </c>
      <c r="Y143" s="73">
        <v>0.67346126152852404</v>
      </c>
      <c r="Z143" s="73">
        <v>0.72440985115157297</v>
      </c>
      <c r="AA143" s="73">
        <v>0.76652744911239201</v>
      </c>
      <c r="AB143" s="73">
        <v>0.89377408333333297</v>
      </c>
      <c r="AC143" s="73">
        <v>1.7545230040748101</v>
      </c>
      <c r="AD143" s="73">
        <v>4.0160373443362998</v>
      </c>
      <c r="AE143" s="73">
        <v>4.5369666666666699</v>
      </c>
      <c r="AF143" s="73">
        <v>7.3647349999999996</v>
      </c>
      <c r="AG143" s="73">
        <v>8.0382850000000001</v>
      </c>
      <c r="AH143" s="73">
        <v>9.9094916666666695</v>
      </c>
      <c r="AI143" s="73">
        <v>17.298425000000002</v>
      </c>
      <c r="AJ143" s="73">
        <v>22.0654</v>
      </c>
      <c r="AK143" s="73">
        <v>21.995999999999999</v>
      </c>
      <c r="AL143" s="1">
        <v>21.895258333333299</v>
      </c>
      <c r="AM143" s="1">
        <v>21.884425</v>
      </c>
      <c r="AN143" s="1">
        <v>21.886050000000001</v>
      </c>
      <c r="AO143" s="1">
        <v>21.885999999999999</v>
      </c>
      <c r="AP143" s="1">
        <v>92.338099999999997</v>
      </c>
      <c r="AQ143" s="1">
        <v>101.69733333333301</v>
      </c>
      <c r="AR143" s="1">
        <v>111.23125</v>
      </c>
      <c r="AS143" s="1">
        <v>120.57815833333299</v>
      </c>
      <c r="AT143" s="1">
        <v>129.22235000000001</v>
      </c>
      <c r="AU143" s="1">
        <v>132.888025</v>
      </c>
      <c r="AV143" s="1">
        <v>131.274333333333</v>
      </c>
      <c r="AW143" s="1">
        <v>128.65166666666701</v>
      </c>
      <c r="AX143" s="1">
        <v>125.808108333333</v>
      </c>
      <c r="AY143" s="1">
        <v>118.546016666667</v>
      </c>
      <c r="AZ143" s="1">
        <v>148.90174166666699</v>
      </c>
      <c r="BA143" s="1">
        <v>150.298025</v>
      </c>
      <c r="BB143" s="1">
        <v>153.86160833333301</v>
      </c>
      <c r="BC143" s="1">
        <v>157.49942575757601</v>
      </c>
      <c r="BD143" s="1">
        <v>157.31122500000001</v>
      </c>
      <c r="BE143" s="1">
        <v>158.552641666667</v>
      </c>
      <c r="BF143" s="1">
        <v>192.44052444178601</v>
      </c>
    </row>
    <row r="144" spans="1:58">
      <c r="A144" s="73" t="s">
        <v>429</v>
      </c>
      <c r="B144" s="73" t="s">
        <v>430</v>
      </c>
      <c r="AL144" s="1"/>
      <c r="AM144" s="1"/>
      <c r="AN144" s="1"/>
      <c r="AO144" s="1"/>
      <c r="AP144" s="1"/>
      <c r="AQ144" s="1"/>
      <c r="AR144" s="1"/>
      <c r="AS144" s="1"/>
      <c r="AT144" s="1"/>
      <c r="AU144" s="1"/>
      <c r="AV144" s="1"/>
      <c r="AW144" s="1"/>
      <c r="AX144" s="1"/>
      <c r="AY144" s="1"/>
      <c r="AZ144" s="1"/>
      <c r="BA144" s="1"/>
      <c r="BB144" s="1"/>
      <c r="BC144" s="1"/>
      <c r="BD144" s="1"/>
      <c r="BE144" s="1"/>
      <c r="BF144" s="1"/>
    </row>
    <row r="145" spans="1:58">
      <c r="A145" s="73" t="s">
        <v>431</v>
      </c>
      <c r="B145" s="73" t="s">
        <v>432</v>
      </c>
      <c r="C145" s="73">
        <v>7.1428600061428602</v>
      </c>
      <c r="D145" s="73">
        <v>7.1428600061428602</v>
      </c>
      <c r="E145" s="73">
        <v>7.1428600061428602</v>
      </c>
      <c r="F145" s="73">
        <v>7.1428600061428602</v>
      </c>
      <c r="G145" s="73">
        <v>7.1428600061428602</v>
      </c>
      <c r="H145" s="73">
        <v>7.1428600061428602</v>
      </c>
      <c r="I145" s="73">
        <v>7.1428600061428602</v>
      </c>
      <c r="J145" s="73">
        <v>7.1428600061428602</v>
      </c>
      <c r="K145" s="73">
        <v>7.1428600061428602</v>
      </c>
      <c r="L145" s="73">
        <v>7.1428600061428602</v>
      </c>
      <c r="M145" s="73">
        <v>7.1428600061428602</v>
      </c>
      <c r="N145" s="73">
        <v>7.0559054708010303</v>
      </c>
      <c r="O145" s="73">
        <v>6.5882491722678704</v>
      </c>
      <c r="P145" s="73">
        <v>5.7658333323333304</v>
      </c>
      <c r="Q145" s="73">
        <v>5.5397083323333298</v>
      </c>
      <c r="R145" s="73">
        <v>5.2269416656666703</v>
      </c>
      <c r="S145" s="73">
        <v>5.4565166656666699</v>
      </c>
      <c r="T145" s="73">
        <v>5.323499999</v>
      </c>
      <c r="U145" s="73">
        <v>5.2422499990000002</v>
      </c>
      <c r="V145" s="73">
        <v>5.0640666656666697</v>
      </c>
      <c r="W145" s="73">
        <v>4.9392249990000003</v>
      </c>
      <c r="X145" s="73">
        <v>5.7395083323333296</v>
      </c>
      <c r="Y145" s="73">
        <v>6.4540333323333297</v>
      </c>
      <c r="Z145" s="73">
        <v>7.2963666656666701</v>
      </c>
      <c r="AA145" s="73">
        <v>8.1614583325833294</v>
      </c>
      <c r="AB145" s="73">
        <v>8.5972333330833308</v>
      </c>
      <c r="AC145" s="73">
        <v>7.3947416666666701</v>
      </c>
      <c r="AD145" s="73">
        <v>6.7374499999999999</v>
      </c>
      <c r="AE145" s="73">
        <v>6.5169833333333296</v>
      </c>
      <c r="AF145" s="73">
        <v>6.9044999999999996</v>
      </c>
      <c r="AG145" s="73">
        <v>6.2597416666666703</v>
      </c>
      <c r="AH145" s="73">
        <v>6.4829425000000001</v>
      </c>
      <c r="AI145" s="73">
        <v>6.2145008333333296</v>
      </c>
      <c r="AJ145" s="73">
        <v>7.0941291666666704</v>
      </c>
      <c r="AK145" s="73">
        <v>7.0575841666666701</v>
      </c>
      <c r="AL145" s="1">
        <v>6.3351566666666699</v>
      </c>
      <c r="AM145" s="1">
        <v>6.4498083333333298</v>
      </c>
      <c r="AN145" s="1">
        <v>7.0734008333333298</v>
      </c>
      <c r="AO145" s="1">
        <v>7.5450974999999998</v>
      </c>
      <c r="AP145" s="1">
        <v>7.7991716666666697</v>
      </c>
      <c r="AQ145" s="1">
        <v>8.8018416666666699</v>
      </c>
      <c r="AR145" s="1">
        <v>8.9916541666666703</v>
      </c>
      <c r="AS145" s="1">
        <v>7.9837788333333304</v>
      </c>
      <c r="AT145" s="1">
        <v>7.0802166666666704</v>
      </c>
      <c r="AU145" s="1">
        <v>6.7408333333333301</v>
      </c>
      <c r="AV145" s="1">
        <v>6.4424999999999999</v>
      </c>
      <c r="AW145" s="1">
        <v>6.4133333333333304</v>
      </c>
      <c r="AX145" s="1">
        <v>5.8616666666666699</v>
      </c>
      <c r="AY145" s="1">
        <v>5.64</v>
      </c>
      <c r="AZ145" s="1">
        <v>6.2883333333333304</v>
      </c>
      <c r="BA145" s="1">
        <v>6.04416666666667</v>
      </c>
      <c r="BB145" s="1">
        <v>5.60460730676329</v>
      </c>
      <c r="BC145" s="1">
        <v>5.8174999999999999</v>
      </c>
      <c r="BD145" s="1">
        <v>5.875</v>
      </c>
      <c r="BE145" s="1">
        <v>6.3016666666666703</v>
      </c>
      <c r="BF145" s="1">
        <v>8.0641666666666705</v>
      </c>
    </row>
    <row r="146" spans="1:58">
      <c r="A146" s="73" t="s">
        <v>433</v>
      </c>
      <c r="B146" s="73" t="s">
        <v>434</v>
      </c>
      <c r="C146" s="73">
        <v>0.357142999357143</v>
      </c>
      <c r="D146" s="73">
        <v>0.357142999357143</v>
      </c>
      <c r="E146" s="73">
        <v>0.357142999357143</v>
      </c>
      <c r="F146" s="73">
        <v>0.357142999357143</v>
      </c>
      <c r="G146" s="73">
        <v>0.357142999357143</v>
      </c>
      <c r="H146" s="73">
        <v>0.357142999357143</v>
      </c>
      <c r="I146" s="73">
        <v>0.357142999357143</v>
      </c>
      <c r="J146" s="73">
        <v>0.36210333266567502</v>
      </c>
      <c r="K146" s="73">
        <v>0.41666699941666702</v>
      </c>
      <c r="L146" s="73">
        <v>0.41666699941666702</v>
      </c>
      <c r="M146" s="73">
        <v>0.41666699941666702</v>
      </c>
      <c r="N146" s="73">
        <v>0.41544749932071001</v>
      </c>
      <c r="O146" s="73">
        <v>0.383772999</v>
      </c>
      <c r="P146" s="73">
        <v>0.35067616566666698</v>
      </c>
      <c r="Q146" s="73">
        <v>0.34539999900000001</v>
      </c>
      <c r="R146" s="73">
        <v>0.34539999900000001</v>
      </c>
      <c r="S146" s="73">
        <v>0.34539999900000001</v>
      </c>
      <c r="T146" s="73">
        <v>0.34539999900000001</v>
      </c>
      <c r="U146" s="73">
        <v>0.34539999900000001</v>
      </c>
      <c r="V146" s="73">
        <v>0.34539999900000001</v>
      </c>
      <c r="W146" s="73">
        <v>0.34539999900000001</v>
      </c>
      <c r="X146" s="73">
        <v>0.34539999900000001</v>
      </c>
      <c r="Y146" s="73">
        <v>0.34539999900000001</v>
      </c>
      <c r="Z146" s="73">
        <v>0.34539999900000001</v>
      </c>
      <c r="AA146" s="73">
        <v>0.34539749958333299</v>
      </c>
      <c r="AB146" s="73">
        <v>0.34539500000000001</v>
      </c>
      <c r="AC146" s="73">
        <v>0.38198191666666698</v>
      </c>
      <c r="AD146" s="73">
        <v>0.38450000000000001</v>
      </c>
      <c r="AE146" s="73">
        <v>0.38450000000000001</v>
      </c>
      <c r="AF146" s="73">
        <v>0.38450000000000001</v>
      </c>
      <c r="AG146" s="73">
        <v>0.38450000000000001</v>
      </c>
      <c r="AH146" s="73">
        <v>0.38450000000000001</v>
      </c>
      <c r="AI146" s="73">
        <v>0.38450000000000001</v>
      </c>
      <c r="AJ146" s="73">
        <v>0.38449999750000002</v>
      </c>
      <c r="AK146" s="73">
        <v>0.38449999499999998</v>
      </c>
      <c r="AL146" s="1">
        <v>0.3844999925</v>
      </c>
      <c r="AM146" s="1">
        <v>0.38449999499999998</v>
      </c>
      <c r="AN146" s="1">
        <v>0.38449999499999998</v>
      </c>
      <c r="AO146" s="1">
        <v>0.38449999750000002</v>
      </c>
      <c r="AP146" s="1">
        <v>0.38449999750000002</v>
      </c>
      <c r="AQ146" s="1">
        <v>0.38450000000000001</v>
      </c>
      <c r="AR146" s="1">
        <v>0.38450000000000001</v>
      </c>
      <c r="AS146" s="1">
        <v>0.38450000000000001</v>
      </c>
      <c r="AT146" s="1">
        <v>0.38450000000000001</v>
      </c>
      <c r="AU146" s="1">
        <v>0.38450000000000001</v>
      </c>
      <c r="AV146" s="1">
        <v>0.38450000000000001</v>
      </c>
      <c r="AW146" s="1">
        <v>0.38450000000000001</v>
      </c>
      <c r="AX146" s="1">
        <v>0.38450000000000001</v>
      </c>
      <c r="AY146" s="1">
        <v>0.38450000000000001</v>
      </c>
      <c r="AZ146" s="1">
        <v>0.38450000000000001</v>
      </c>
      <c r="BA146" s="1">
        <v>0.38450000000000001</v>
      </c>
      <c r="BB146" s="1">
        <v>0.38450000000000001</v>
      </c>
      <c r="BC146" s="1">
        <v>0.38450000000000001</v>
      </c>
      <c r="BD146" s="1">
        <v>0.38450000000000001</v>
      </c>
      <c r="BE146" s="1">
        <v>0.38450000000000001</v>
      </c>
      <c r="BF146" s="1">
        <v>0.38450000000000001</v>
      </c>
    </row>
    <row r="147" spans="1:58">
      <c r="A147" s="73" t="s">
        <v>435</v>
      </c>
      <c r="B147" s="73" t="s">
        <v>436</v>
      </c>
      <c r="C147" s="73">
        <v>4.7619000037618999</v>
      </c>
      <c r="D147" s="73">
        <v>4.7619000037618999</v>
      </c>
      <c r="E147" s="73">
        <v>4.7619000037618999</v>
      </c>
      <c r="F147" s="73">
        <v>4.7619000037618999</v>
      </c>
      <c r="G147" s="73">
        <v>4.7619000037618999</v>
      </c>
      <c r="H147" s="73">
        <v>4.7619000037618999</v>
      </c>
      <c r="I147" s="73">
        <v>4.7619000037618999</v>
      </c>
      <c r="J147" s="73">
        <v>4.7619000037618999</v>
      </c>
      <c r="K147" s="73">
        <v>4.7619000037618999</v>
      </c>
      <c r="L147" s="73">
        <v>4.7619000037618999</v>
      </c>
      <c r="M147" s="73">
        <v>4.7619000037618999</v>
      </c>
      <c r="N147" s="73">
        <v>4.7618999989999997</v>
      </c>
      <c r="O147" s="73">
        <v>8.6813825825993707</v>
      </c>
      <c r="P147" s="73">
        <v>9.9942499999166703</v>
      </c>
      <c r="Q147" s="73">
        <v>9.9</v>
      </c>
      <c r="R147" s="73">
        <v>9.9</v>
      </c>
      <c r="S147" s="73">
        <v>9.9</v>
      </c>
      <c r="T147" s="73">
        <v>9.9</v>
      </c>
      <c r="U147" s="73">
        <v>9.9</v>
      </c>
      <c r="V147" s="73">
        <v>9.9</v>
      </c>
      <c r="W147" s="73">
        <v>9.9</v>
      </c>
      <c r="X147" s="73">
        <v>9.9</v>
      </c>
      <c r="Y147" s="73">
        <v>11.8474666658333</v>
      </c>
      <c r="Z147" s="73">
        <v>13.1169749993333</v>
      </c>
      <c r="AA147" s="73">
        <v>14.0463333330833</v>
      </c>
      <c r="AB147" s="73">
        <v>15.92839166625</v>
      </c>
      <c r="AC147" s="73">
        <v>16.647508333083302</v>
      </c>
      <c r="AD147" s="73">
        <v>17.398800000000001</v>
      </c>
      <c r="AE147" s="73">
        <v>18.003291666666701</v>
      </c>
      <c r="AF147" s="73">
        <v>20.541491666666701</v>
      </c>
      <c r="AG147" s="73">
        <v>21.707374999999999</v>
      </c>
      <c r="AH147" s="73">
        <v>23.8007666666667</v>
      </c>
      <c r="AI147" s="73">
        <v>25.082791666666701</v>
      </c>
      <c r="AJ147" s="73">
        <v>28.1071833333333</v>
      </c>
      <c r="AK147" s="73">
        <v>30.566591666666699</v>
      </c>
      <c r="AL147" s="1">
        <v>31.642683333333299</v>
      </c>
      <c r="AM147" s="1">
        <v>36.078683333333302</v>
      </c>
      <c r="AN147" s="1">
        <v>41.111525</v>
      </c>
      <c r="AO147" s="1">
        <v>45.046666666666702</v>
      </c>
      <c r="AP147" s="1">
        <v>49.5006915833333</v>
      </c>
      <c r="AQ147" s="1">
        <v>53.648186500000001</v>
      </c>
      <c r="AR147" s="1">
        <v>61.927161666666699</v>
      </c>
      <c r="AS147" s="1">
        <v>59.723781666666703</v>
      </c>
      <c r="AT147" s="1">
        <v>57.751996666666699</v>
      </c>
      <c r="AU147" s="1">
        <v>58.257863333333297</v>
      </c>
      <c r="AV147" s="1">
        <v>59.514474999999997</v>
      </c>
      <c r="AW147" s="1">
        <v>60.271335000000001</v>
      </c>
      <c r="AX147" s="1">
        <v>60.738515833333302</v>
      </c>
      <c r="AY147" s="1">
        <v>70.408033333333293</v>
      </c>
      <c r="AZ147" s="1">
        <v>81.712891666666707</v>
      </c>
      <c r="BA147" s="1">
        <v>85.193816325757595</v>
      </c>
      <c r="BB147" s="1">
        <v>86.343383333333307</v>
      </c>
      <c r="BC147" s="1">
        <v>93.395197222222194</v>
      </c>
      <c r="BD147" s="1">
        <v>101.628899206349</v>
      </c>
      <c r="BE147" s="1">
        <v>101.100088423521</v>
      </c>
      <c r="BF147" s="1">
        <v>102.769271604675</v>
      </c>
    </row>
    <row r="148" spans="1:58">
      <c r="A148" s="73" t="s">
        <v>437</v>
      </c>
      <c r="B148" s="73" t="s">
        <v>438</v>
      </c>
      <c r="AL148" s="1"/>
      <c r="AM148" s="1"/>
      <c r="AN148" s="1"/>
      <c r="AO148" s="1"/>
      <c r="AP148" s="1"/>
      <c r="AQ148" s="1"/>
      <c r="AR148" s="1"/>
      <c r="AS148" s="1"/>
      <c r="AT148" s="1"/>
      <c r="AU148" s="1"/>
      <c r="AV148" s="1"/>
      <c r="AW148" s="1"/>
      <c r="AX148" s="1"/>
      <c r="AY148" s="1"/>
      <c r="AZ148" s="1"/>
      <c r="BA148" s="1"/>
      <c r="BB148" s="1"/>
      <c r="BC148" s="1"/>
      <c r="BD148" s="1"/>
      <c r="BE148" s="1"/>
      <c r="BF148" s="1"/>
    </row>
    <row r="149" spans="1:58">
      <c r="A149" s="73" t="s">
        <v>439</v>
      </c>
      <c r="B149" s="73" t="s">
        <v>440</v>
      </c>
      <c r="C149" s="73">
        <v>1</v>
      </c>
      <c r="D149" s="73">
        <v>1</v>
      </c>
      <c r="E149" s="73">
        <v>1</v>
      </c>
      <c r="F149" s="73">
        <v>1</v>
      </c>
      <c r="G149" s="73">
        <v>1</v>
      </c>
      <c r="H149" s="73">
        <v>1</v>
      </c>
      <c r="I149" s="73">
        <v>1</v>
      </c>
      <c r="J149" s="73">
        <v>1</v>
      </c>
      <c r="K149" s="73">
        <v>1</v>
      </c>
      <c r="L149" s="73">
        <v>1</v>
      </c>
      <c r="M149" s="73">
        <v>1</v>
      </c>
      <c r="N149" s="73">
        <v>0.99999999900000003</v>
      </c>
      <c r="O149" s="73">
        <v>1</v>
      </c>
      <c r="P149" s="73">
        <v>1</v>
      </c>
      <c r="Q149" s="73">
        <v>0.99999999949999996</v>
      </c>
      <c r="R149" s="73">
        <v>0.99999999900000003</v>
      </c>
      <c r="S149" s="73">
        <v>0.99999999900000003</v>
      </c>
      <c r="T149" s="73">
        <v>0.99999999900000003</v>
      </c>
      <c r="U149" s="73">
        <v>0.99999999900000003</v>
      </c>
      <c r="V149" s="73">
        <v>0.99999999900000003</v>
      </c>
      <c r="W149" s="73">
        <v>0.99999999900000003</v>
      </c>
      <c r="X149" s="73">
        <v>0.99999999900000003</v>
      </c>
      <c r="Y149" s="73">
        <v>0.99999999900000003</v>
      </c>
      <c r="Z149" s="73">
        <v>0.99999999900000003</v>
      </c>
      <c r="AA149" s="73">
        <v>0.99999999958333297</v>
      </c>
      <c r="AB149" s="73">
        <v>1</v>
      </c>
      <c r="AC149" s="73">
        <v>1</v>
      </c>
      <c r="AD149" s="73">
        <v>1</v>
      </c>
      <c r="AE149" s="73">
        <v>1</v>
      </c>
      <c r="AF149" s="73">
        <v>1</v>
      </c>
      <c r="AG149" s="73">
        <v>1</v>
      </c>
      <c r="AH149" s="73">
        <v>1</v>
      </c>
      <c r="AI149" s="73">
        <v>1</v>
      </c>
      <c r="AJ149" s="73">
        <v>1</v>
      </c>
      <c r="AK149" s="73">
        <v>1</v>
      </c>
      <c r="AL149" s="1">
        <v>1</v>
      </c>
      <c r="AM149" s="1">
        <v>1</v>
      </c>
      <c r="AN149" s="1">
        <v>1</v>
      </c>
      <c r="AO149" s="1">
        <v>1</v>
      </c>
      <c r="AP149" s="1">
        <v>1</v>
      </c>
      <c r="AQ149" s="1">
        <v>1</v>
      </c>
      <c r="AR149" s="1">
        <v>1</v>
      </c>
      <c r="AS149" s="1">
        <v>1</v>
      </c>
      <c r="AT149" s="1">
        <v>1</v>
      </c>
      <c r="AU149" s="1">
        <v>1</v>
      </c>
      <c r="AV149" s="1">
        <v>1</v>
      </c>
      <c r="AW149" s="1">
        <v>1</v>
      </c>
      <c r="AX149" s="1">
        <v>1</v>
      </c>
      <c r="AY149" s="1">
        <v>1</v>
      </c>
      <c r="AZ149" s="1">
        <v>1</v>
      </c>
      <c r="BA149" s="1">
        <v>1</v>
      </c>
      <c r="BB149" s="1">
        <v>1</v>
      </c>
      <c r="BC149" s="1">
        <v>1</v>
      </c>
      <c r="BD149" s="1">
        <v>1</v>
      </c>
      <c r="BE149" s="1">
        <v>1</v>
      </c>
      <c r="BF149" s="1">
        <v>1</v>
      </c>
    </row>
    <row r="150" spans="1:58">
      <c r="A150" s="73" t="s">
        <v>441</v>
      </c>
      <c r="B150" s="73" t="s">
        <v>442</v>
      </c>
      <c r="C150" s="73">
        <v>0.89285699989285705</v>
      </c>
      <c r="D150" s="73">
        <v>0.89285699989285705</v>
      </c>
      <c r="E150" s="73">
        <v>0.89285699989285705</v>
      </c>
      <c r="F150" s="73">
        <v>0.89285699989285705</v>
      </c>
      <c r="G150" s="73">
        <v>0.89285699989285705</v>
      </c>
      <c r="H150" s="73">
        <v>0.89285699989285705</v>
      </c>
      <c r="I150" s="73">
        <v>0.89285699989285705</v>
      </c>
      <c r="J150" s="73">
        <v>0.89285699989285705</v>
      </c>
      <c r="K150" s="73">
        <v>0.89285699989285705</v>
      </c>
      <c r="L150" s="73">
        <v>0.89285699989285705</v>
      </c>
      <c r="M150" s="73">
        <v>0.89285699989285705</v>
      </c>
      <c r="N150" s="73">
        <v>0.88275827124897299</v>
      </c>
      <c r="O150" s="73">
        <v>0.83503897375136704</v>
      </c>
      <c r="P150" s="73">
        <v>0.70411390796665796</v>
      </c>
      <c r="Q150" s="73">
        <v>0.69666586863809599</v>
      </c>
      <c r="R150" s="73">
        <v>0.76389333233333301</v>
      </c>
      <c r="S150" s="73">
        <v>0.79280749900000003</v>
      </c>
      <c r="T150" s="73">
        <v>0.79140833233333296</v>
      </c>
      <c r="U150" s="73">
        <v>0.70892499899999994</v>
      </c>
      <c r="V150" s="73">
        <v>0.71175749899999996</v>
      </c>
      <c r="W150" s="73">
        <v>0.67094583233333305</v>
      </c>
      <c r="X150" s="73">
        <v>0.67296749899999997</v>
      </c>
      <c r="Y150" s="73">
        <v>0.73845833233333302</v>
      </c>
      <c r="Z150" s="73">
        <v>0.83614583233333295</v>
      </c>
      <c r="AA150" s="73">
        <v>0.89855166625000005</v>
      </c>
      <c r="AB150" s="73">
        <v>1.0003141664166699</v>
      </c>
      <c r="AC150" s="73">
        <v>0.97141416666666702</v>
      </c>
      <c r="AD150" s="73">
        <v>0.90789916666666703</v>
      </c>
      <c r="AE150" s="73">
        <v>0.8670525</v>
      </c>
      <c r="AF150" s="73">
        <v>0.85879749999999999</v>
      </c>
      <c r="AG150" s="73">
        <v>0.95499999999999996</v>
      </c>
      <c r="AH150" s="73">
        <v>0.95170916666666705</v>
      </c>
      <c r="AI150" s="73">
        <v>0.96466333333333298</v>
      </c>
      <c r="AJ150" s="73">
        <v>0.97817666666666703</v>
      </c>
      <c r="AK150" s="73">
        <v>1.0113399999999999</v>
      </c>
      <c r="AL150" s="1">
        <v>1.2798416666666701</v>
      </c>
      <c r="AM150" s="1">
        <v>1.319075</v>
      </c>
      <c r="AN150" s="1">
        <v>1.43797166666667</v>
      </c>
      <c r="AO150" s="1">
        <v>2.0735916666666698</v>
      </c>
      <c r="AP150" s="1">
        <v>2.5707724999999999</v>
      </c>
      <c r="AQ150" s="1">
        <v>2.7821566666666699</v>
      </c>
      <c r="AR150" s="1">
        <v>3.3887150645833302</v>
      </c>
      <c r="AS150" s="1">
        <v>3.8952208016666701</v>
      </c>
      <c r="AT150" s="1">
        <v>3.5634528749999999</v>
      </c>
      <c r="AU150" s="1">
        <v>3.2225401036691999</v>
      </c>
      <c r="AV150" s="1">
        <v>3.1019498003333301</v>
      </c>
      <c r="AW150" s="1">
        <v>3.0567347873333302</v>
      </c>
      <c r="AX150" s="1">
        <v>2.96534583333333</v>
      </c>
      <c r="AY150" s="1">
        <v>2.7000883333333299</v>
      </c>
      <c r="AZ150" s="1">
        <v>2.7551433333333302</v>
      </c>
      <c r="BA150" s="1">
        <v>2.7192941666666699</v>
      </c>
      <c r="BB150" s="1">
        <v>2.37096994940423</v>
      </c>
      <c r="BC150" s="1">
        <v>2.0836483390254799</v>
      </c>
      <c r="BD150" s="1">
        <v>2.24451</v>
      </c>
      <c r="BE150" s="1">
        <v>2.4613849999999999</v>
      </c>
      <c r="BF150" s="1">
        <v>2.7684116666666698</v>
      </c>
    </row>
    <row r="151" spans="1:58">
      <c r="A151" s="73" t="s">
        <v>443</v>
      </c>
      <c r="B151" s="73" t="s">
        <v>444</v>
      </c>
      <c r="C151" s="73">
        <v>123.166666666667</v>
      </c>
      <c r="D151" s="73">
        <v>126</v>
      </c>
      <c r="E151" s="73">
        <v>126</v>
      </c>
      <c r="F151" s="73">
        <v>126</v>
      </c>
      <c r="G151" s="73">
        <v>126</v>
      </c>
      <c r="H151" s="73">
        <v>126</v>
      </c>
      <c r="I151" s="73">
        <v>126</v>
      </c>
      <c r="J151" s="73">
        <v>126</v>
      </c>
      <c r="K151" s="73">
        <v>126</v>
      </c>
      <c r="L151" s="73">
        <v>126</v>
      </c>
      <c r="M151" s="73">
        <v>126</v>
      </c>
      <c r="N151" s="73">
        <v>126</v>
      </c>
      <c r="O151" s="73">
        <v>126</v>
      </c>
      <c r="P151" s="73">
        <v>126</v>
      </c>
      <c r="Q151" s="73">
        <v>126</v>
      </c>
      <c r="R151" s="73">
        <v>126</v>
      </c>
      <c r="S151" s="73">
        <v>126</v>
      </c>
      <c r="T151" s="73">
        <v>126</v>
      </c>
      <c r="U151" s="73">
        <v>126</v>
      </c>
      <c r="V151" s="73">
        <v>126</v>
      </c>
      <c r="W151" s="73">
        <v>126</v>
      </c>
      <c r="X151" s="73">
        <v>126</v>
      </c>
      <c r="Y151" s="73">
        <v>126</v>
      </c>
      <c r="Z151" s="73">
        <v>126</v>
      </c>
      <c r="AA151" s="73">
        <v>201</v>
      </c>
      <c r="AB151" s="73">
        <v>306.66666666666703</v>
      </c>
      <c r="AC151" s="73">
        <v>339.16666666666703</v>
      </c>
      <c r="AD151" s="73">
        <v>550</v>
      </c>
      <c r="AE151" s="73">
        <v>550</v>
      </c>
      <c r="AF151" s="73">
        <v>1056.2166666666701</v>
      </c>
      <c r="AG151" s="73">
        <v>1229.80833333333</v>
      </c>
      <c r="AH151" s="73">
        <v>1325.18333333333</v>
      </c>
      <c r="AI151" s="73">
        <v>1500.25833333333</v>
      </c>
      <c r="AJ151" s="73">
        <v>1744.3458333333299</v>
      </c>
      <c r="AK151" s="73">
        <v>1904.7608333333301</v>
      </c>
      <c r="AL151" s="1">
        <v>1963.0191666666699</v>
      </c>
      <c r="AM151" s="1">
        <v>2056.8116666666701</v>
      </c>
      <c r="AN151" s="1">
        <v>2177.8625000000002</v>
      </c>
      <c r="AO151" s="1">
        <v>2726.49</v>
      </c>
      <c r="AP151" s="1">
        <v>3119.0733333333301</v>
      </c>
      <c r="AQ151" s="1">
        <v>3486.3533333333298</v>
      </c>
      <c r="AR151" s="1">
        <v>4105.9250000000002</v>
      </c>
      <c r="AS151" s="1">
        <v>5716.2583333333296</v>
      </c>
      <c r="AT151" s="1">
        <v>6424.3391666666703</v>
      </c>
      <c r="AU151" s="1">
        <v>5974.5775000000003</v>
      </c>
      <c r="AV151" s="1">
        <v>6177.9583333333303</v>
      </c>
      <c r="AW151" s="1">
        <v>5635.4624999999996</v>
      </c>
      <c r="AX151" s="1">
        <v>5032.7166666666699</v>
      </c>
      <c r="AY151" s="1">
        <v>4363.2416666666704</v>
      </c>
      <c r="AZ151" s="1">
        <v>4965.3916666666701</v>
      </c>
      <c r="BA151" s="1">
        <v>4735.4616666666698</v>
      </c>
      <c r="BB151" s="1">
        <v>4191.4162500000002</v>
      </c>
      <c r="BC151" s="1">
        <v>4424.9174999999996</v>
      </c>
      <c r="BD151" s="1">
        <v>4320.6741666666703</v>
      </c>
      <c r="BE151" s="1">
        <v>4462.1916666666702</v>
      </c>
      <c r="BF151" s="1">
        <v>5204.91</v>
      </c>
    </row>
    <row r="152" spans="1:58">
      <c r="A152" s="73" t="s">
        <v>445</v>
      </c>
      <c r="B152" s="73" t="s">
        <v>446</v>
      </c>
      <c r="C152" s="73">
        <v>2.7299166665916701E-8</v>
      </c>
      <c r="D152" s="73">
        <v>2.681666666575E-8</v>
      </c>
      <c r="E152" s="73">
        <v>2.6819999998999999E-8</v>
      </c>
      <c r="F152" s="73">
        <v>2.6819999998999999E-8</v>
      </c>
      <c r="G152" s="73">
        <v>2.6819999998999999E-8</v>
      </c>
      <c r="H152" s="73">
        <v>2.6819999998999999E-8</v>
      </c>
      <c r="I152" s="73">
        <v>2.6819999998999999E-8</v>
      </c>
      <c r="J152" s="73">
        <v>3.0248333332333302E-8</v>
      </c>
      <c r="K152" s="73">
        <v>3.8699999999000001E-8</v>
      </c>
      <c r="L152" s="73">
        <v>3.8699999999000001E-8</v>
      </c>
      <c r="M152" s="73">
        <v>3.8699999999000001E-8</v>
      </c>
      <c r="N152" s="73">
        <v>3.8699999999000001E-8</v>
      </c>
      <c r="O152" s="73">
        <v>3.8699999999000001E-8</v>
      </c>
      <c r="P152" s="73">
        <v>3.8699999999000001E-8</v>
      </c>
      <c r="Q152" s="73">
        <v>3.8699999999000001E-8</v>
      </c>
      <c r="R152" s="73">
        <v>4.0370833332583299E-8</v>
      </c>
      <c r="S152" s="73">
        <v>5.5755833332916701E-8</v>
      </c>
      <c r="T152" s="73">
        <v>8.4234833332583294E-8</v>
      </c>
      <c r="U152" s="73">
        <v>1.5634883333275001E-7</v>
      </c>
      <c r="V152" s="73">
        <v>2.24718916665667E-7</v>
      </c>
      <c r="W152" s="73">
        <v>2.8885524999866702E-7</v>
      </c>
      <c r="X152" s="73">
        <v>4.2231799999849999E-7</v>
      </c>
      <c r="Y152" s="73">
        <v>6.9756674999766598E-7</v>
      </c>
      <c r="Z152" s="73">
        <v>1.62863416666367E-6</v>
      </c>
      <c r="AA152" s="73">
        <v>3.4668541666649202E-6</v>
      </c>
      <c r="AB152" s="73">
        <v>1.09749424999999E-5</v>
      </c>
      <c r="AC152" s="73">
        <v>1.39475E-5</v>
      </c>
      <c r="AD152" s="73">
        <v>1.6835833333333298E-5</v>
      </c>
      <c r="AE152" s="73">
        <v>1.2883166666666701E-4</v>
      </c>
      <c r="AF152" s="73">
        <v>2.6661875000000002E-3</v>
      </c>
      <c r="AG152" s="73">
        <v>0.18788557916666701</v>
      </c>
      <c r="AH152" s="73">
        <v>0.77249999999999996</v>
      </c>
      <c r="AI152" s="73">
        <v>1.24583333333333</v>
      </c>
      <c r="AJ152" s="73">
        <v>1.9883189166666699</v>
      </c>
      <c r="AK152" s="73">
        <v>2.1949999999999998</v>
      </c>
      <c r="AL152" s="1">
        <v>2.2533333333333299</v>
      </c>
      <c r="AM152" s="1">
        <v>2.45333333333333</v>
      </c>
      <c r="AN152" s="1">
        <v>2.6641666666666701</v>
      </c>
      <c r="AO152" s="1">
        <v>2.93</v>
      </c>
      <c r="AP152" s="1">
        <v>3.3833333333333302</v>
      </c>
      <c r="AQ152" s="1">
        <v>3.49</v>
      </c>
      <c r="AR152" s="1">
        <v>3.5068333333333301</v>
      </c>
      <c r="AS152" s="1">
        <v>3.5165000000000002</v>
      </c>
      <c r="AT152" s="1">
        <v>3.4784670000000002</v>
      </c>
      <c r="AU152" s="1">
        <v>3.4131749999999998</v>
      </c>
      <c r="AV152" s="1">
        <v>3.2958416666666701</v>
      </c>
      <c r="AW152" s="1">
        <v>3.27403250265816</v>
      </c>
      <c r="AX152" s="1">
        <v>3.1280445773524699</v>
      </c>
      <c r="AY152" s="1">
        <v>2.9244083333333299</v>
      </c>
      <c r="AZ152" s="1">
        <v>3.0115083333333299</v>
      </c>
      <c r="BA152" s="1">
        <v>2.8251249999999999</v>
      </c>
      <c r="BB152" s="1">
        <v>2.7541000000000002</v>
      </c>
      <c r="BC152" s="1">
        <v>2.6375864177489201</v>
      </c>
      <c r="BD152" s="1">
        <v>2.7018990259740301</v>
      </c>
      <c r="BE152" s="1">
        <v>2.8390441378066402</v>
      </c>
      <c r="BF152" s="1">
        <v>3.1844392415223699</v>
      </c>
    </row>
    <row r="153" spans="1:58">
      <c r="A153" s="73" t="s">
        <v>447</v>
      </c>
      <c r="B153" s="73" t="s">
        <v>448</v>
      </c>
      <c r="C153" s="73">
        <v>2.0149984883118099</v>
      </c>
      <c r="D153" s="73">
        <v>2.0199979840824098</v>
      </c>
      <c r="E153" s="73">
        <v>3.7278515776187202</v>
      </c>
      <c r="F153" s="73">
        <v>3.9104231462455998</v>
      </c>
      <c r="G153" s="73">
        <v>3.9100072879016801</v>
      </c>
      <c r="H153" s="73">
        <v>3.90917334748488</v>
      </c>
      <c r="I153" s="73">
        <v>3.9000000029000002</v>
      </c>
      <c r="J153" s="73">
        <v>3.9000000029000002</v>
      </c>
      <c r="K153" s="73">
        <v>3.9000000029000002</v>
      </c>
      <c r="L153" s="73">
        <v>3.9000000029000002</v>
      </c>
      <c r="M153" s="73">
        <v>5.9043499993250004</v>
      </c>
      <c r="N153" s="73">
        <v>6.4317083323333302</v>
      </c>
      <c r="O153" s="73">
        <v>6.6748416657499998</v>
      </c>
      <c r="P153" s="73">
        <v>6.7562833323333296</v>
      </c>
      <c r="Q153" s="73">
        <v>6.7878749994166698</v>
      </c>
      <c r="R153" s="73">
        <v>7.2478999990000004</v>
      </c>
      <c r="S153" s="73">
        <v>7.4402583323333298</v>
      </c>
      <c r="T153" s="73">
        <v>7.4028249989999999</v>
      </c>
      <c r="U153" s="73">
        <v>7.3657583324999996</v>
      </c>
      <c r="V153" s="73">
        <v>7.3775499990000002</v>
      </c>
      <c r="W153" s="73">
        <v>7.51143333233333</v>
      </c>
      <c r="X153" s="73">
        <v>7.89964999908333</v>
      </c>
      <c r="Y153" s="73">
        <v>8.5399999994166702</v>
      </c>
      <c r="Z153" s="73">
        <v>11.1127166658333</v>
      </c>
      <c r="AA153" s="73">
        <v>16.698708332916699</v>
      </c>
      <c r="AB153" s="73">
        <v>18.607341666500002</v>
      </c>
      <c r="AC153" s="73">
        <v>20.385683333333301</v>
      </c>
      <c r="AD153" s="73">
        <v>20.567675000000001</v>
      </c>
      <c r="AE153" s="73">
        <v>21.094674999999999</v>
      </c>
      <c r="AF153" s="73">
        <v>21.7366833333333</v>
      </c>
      <c r="AG153" s="73">
        <v>24.310500000000001</v>
      </c>
      <c r="AH153" s="73">
        <v>27.478633333333299</v>
      </c>
      <c r="AI153" s="73">
        <v>25.512491666666701</v>
      </c>
      <c r="AJ153" s="73">
        <v>27.119841666666701</v>
      </c>
      <c r="AK153" s="73">
        <v>26.417166666666699</v>
      </c>
      <c r="AL153" s="1">
        <v>25.714466666666699</v>
      </c>
      <c r="AM153" s="1">
        <v>26.216100000000001</v>
      </c>
      <c r="AN153" s="1">
        <v>29.470658333333301</v>
      </c>
      <c r="AO153" s="1">
        <v>40.893050000000002</v>
      </c>
      <c r="AP153" s="1">
        <v>39.088983333333303</v>
      </c>
      <c r="AQ153" s="1">
        <v>44.192250000000001</v>
      </c>
      <c r="AR153" s="1">
        <v>50.992649999999998</v>
      </c>
      <c r="AS153" s="1">
        <v>51.603566666666701</v>
      </c>
      <c r="AT153" s="1">
        <v>54.203333333333298</v>
      </c>
      <c r="AU153" s="1">
        <v>56.039916666666699</v>
      </c>
      <c r="AV153" s="1">
        <v>55.085491666666698</v>
      </c>
      <c r="AW153" s="1">
        <v>51.314272500000001</v>
      </c>
      <c r="AX153" s="1">
        <v>46.148391177755002</v>
      </c>
      <c r="AY153" s="1">
        <v>44.323287609410002</v>
      </c>
      <c r="AZ153" s="1">
        <v>47.679688453509101</v>
      </c>
      <c r="BA153" s="1">
        <v>45.109664180089602</v>
      </c>
      <c r="BB153" s="1">
        <v>43.3131369237488</v>
      </c>
      <c r="BC153" s="1">
        <v>42.228794734943399</v>
      </c>
      <c r="BD153" s="1">
        <v>42.446184830673999</v>
      </c>
      <c r="BE153" s="1">
        <v>44.395154304209697</v>
      </c>
      <c r="BF153" s="1">
        <v>45.502839942143098</v>
      </c>
    </row>
    <row r="154" spans="1:58">
      <c r="A154" s="73" t="s">
        <v>449</v>
      </c>
      <c r="B154" s="73" t="s">
        <v>450</v>
      </c>
      <c r="C154" s="73">
        <v>3.9999999989999999E-4</v>
      </c>
      <c r="D154" s="73">
        <v>3.9999999989999999E-4</v>
      </c>
      <c r="E154" s="73">
        <v>3.9999999989999999E-4</v>
      </c>
      <c r="F154" s="73">
        <v>3.9999999989999999E-4</v>
      </c>
      <c r="G154" s="73">
        <v>3.9999999989999999E-4</v>
      </c>
      <c r="H154" s="73">
        <v>3.9999999989999999E-4</v>
      </c>
      <c r="I154" s="73">
        <v>3.9999999989999999E-4</v>
      </c>
      <c r="J154" s="73">
        <v>3.9999999989999999E-4</v>
      </c>
      <c r="K154" s="73">
        <v>3.9999999989999999E-4</v>
      </c>
      <c r="L154" s="73">
        <v>3.9999999989999999E-4</v>
      </c>
      <c r="M154" s="73">
        <v>4.0000000000000002E-4</v>
      </c>
      <c r="N154" s="73">
        <v>3.8933333323333302E-4</v>
      </c>
      <c r="O154" s="73">
        <v>3.6799999990000002E-4</v>
      </c>
      <c r="P154" s="73">
        <v>3.3499999989999998E-4</v>
      </c>
      <c r="Q154" s="73">
        <v>3.3199999990000001E-4</v>
      </c>
      <c r="R154" s="73">
        <v>3.3199999999999999E-4</v>
      </c>
      <c r="S154" s="73">
        <v>3.3199999999999999E-4</v>
      </c>
      <c r="T154" s="73">
        <v>3.3199999999999999E-4</v>
      </c>
      <c r="U154" s="73">
        <v>5.8100000000000003E-4</v>
      </c>
      <c r="V154" s="73">
        <v>3.32E-3</v>
      </c>
      <c r="W154" s="73">
        <v>4.4216666666666701E-3</v>
      </c>
      <c r="X154" s="73">
        <v>5.11525E-3</v>
      </c>
      <c r="Y154" s="73">
        <v>8.4824166666416703E-3</v>
      </c>
      <c r="Z154" s="73">
        <v>9.1549999999666707E-3</v>
      </c>
      <c r="AA154" s="73">
        <v>1.1323999999950001E-2</v>
      </c>
      <c r="AB154" s="73">
        <v>1.47141666666333E-2</v>
      </c>
      <c r="AC154" s="73">
        <v>1.7528666666666699E-2</v>
      </c>
      <c r="AD154" s="73">
        <v>2.6508250000000001E-2</v>
      </c>
      <c r="AE154" s="73">
        <v>4.3054583333333299E-2</v>
      </c>
      <c r="AF154" s="73">
        <v>0.14391841666666699</v>
      </c>
      <c r="AG154" s="73">
        <v>0.95</v>
      </c>
      <c r="AH154" s="73">
        <v>1.05760583333333</v>
      </c>
      <c r="AI154" s="73">
        <v>1.3626433333333301</v>
      </c>
      <c r="AJ154" s="73">
        <v>1.8114966666666701</v>
      </c>
      <c r="AK154" s="73">
        <v>2.2722766666666701</v>
      </c>
      <c r="AL154" s="1">
        <v>2.4249833333333299</v>
      </c>
      <c r="AM154" s="1">
        <v>2.6960999999999999</v>
      </c>
      <c r="AN154" s="1">
        <v>3.27929166666667</v>
      </c>
      <c r="AO154" s="1">
        <v>3.4754</v>
      </c>
      <c r="AP154" s="1">
        <v>3.9671083333333299</v>
      </c>
      <c r="AQ154" s="1">
        <v>4.3460749999999999</v>
      </c>
      <c r="AR154" s="1">
        <v>4.0938999999999997</v>
      </c>
      <c r="AS154" s="1">
        <v>4.0800333333333301</v>
      </c>
      <c r="AT154" s="1">
        <v>3.8890750000000001</v>
      </c>
      <c r="AU154" s="1">
        <v>3.6576416666666698</v>
      </c>
      <c r="AV154" s="1">
        <v>3.2354833333333302</v>
      </c>
      <c r="AW154" s="1">
        <v>3.1031583333333299</v>
      </c>
      <c r="AX154" s="1">
        <v>2.7679499999999999</v>
      </c>
      <c r="AY154" s="1">
        <v>2.4092416666666701</v>
      </c>
      <c r="AZ154" s="1">
        <v>3.1201416666666701</v>
      </c>
      <c r="BA154" s="1">
        <v>3.0152999999999999</v>
      </c>
      <c r="BB154" s="1">
        <v>2.96284777777778</v>
      </c>
      <c r="BC154" s="1">
        <v>3.2565416666666702</v>
      </c>
      <c r="BD154" s="1">
        <v>3.16061666666667</v>
      </c>
      <c r="BE154" s="1">
        <v>3.1545416666666699</v>
      </c>
      <c r="BF154" s="1">
        <v>3.7694999999999999</v>
      </c>
    </row>
    <row r="155" spans="1:58">
      <c r="A155" s="73" t="s">
        <v>451</v>
      </c>
      <c r="B155" s="73" t="s">
        <v>452</v>
      </c>
      <c r="C155" s="73">
        <v>28.750000028750001</v>
      </c>
      <c r="D155" s="73">
        <v>28.750000028750001</v>
      </c>
      <c r="E155" s="73">
        <v>28.750000028750001</v>
      </c>
      <c r="F155" s="73">
        <v>28.750000028750001</v>
      </c>
      <c r="G155" s="73">
        <v>28.750000028750001</v>
      </c>
      <c r="H155" s="73">
        <v>28.750000028750001</v>
      </c>
      <c r="I155" s="73">
        <v>28.750000028750001</v>
      </c>
      <c r="J155" s="73">
        <v>28.750000028750001</v>
      </c>
      <c r="K155" s="73">
        <v>28.750000028750001</v>
      </c>
      <c r="L155" s="73">
        <v>28.750000028750001</v>
      </c>
      <c r="M155" s="73">
        <v>28.750000028750001</v>
      </c>
      <c r="N155" s="73">
        <v>28.360170287656</v>
      </c>
      <c r="O155" s="73">
        <v>27.053416666499999</v>
      </c>
      <c r="P155" s="73">
        <v>24.5151666664167</v>
      </c>
      <c r="Q155" s="73">
        <v>25.408166665666698</v>
      </c>
      <c r="R155" s="73">
        <v>25.552749999</v>
      </c>
      <c r="S155" s="73">
        <v>30.229083332583301</v>
      </c>
      <c r="T155" s="73">
        <v>38.276949999000003</v>
      </c>
      <c r="U155" s="73">
        <v>43.9373333325833</v>
      </c>
      <c r="V155" s="73">
        <v>48.923466665666702</v>
      </c>
      <c r="W155" s="73">
        <v>50.062133332333303</v>
      </c>
      <c r="X155" s="73">
        <v>61.546374999249998</v>
      </c>
      <c r="Y155" s="73">
        <v>79.473333332833306</v>
      </c>
      <c r="Z155" s="73">
        <v>110.779833332583</v>
      </c>
      <c r="AA155" s="73">
        <v>146.39033333291701</v>
      </c>
      <c r="AB155" s="73">
        <v>170.3946666665</v>
      </c>
      <c r="AC155" s="73">
        <v>149.58674999999999</v>
      </c>
      <c r="AD155" s="73">
        <v>140.88241666666701</v>
      </c>
      <c r="AE155" s="73">
        <v>143.953916666667</v>
      </c>
      <c r="AF155" s="73">
        <v>157.45824999999999</v>
      </c>
      <c r="AG155" s="73">
        <v>142.55475000000001</v>
      </c>
      <c r="AH155" s="73">
        <v>144.482</v>
      </c>
      <c r="AI155" s="73">
        <v>134.99783333333301</v>
      </c>
      <c r="AJ155" s="73">
        <v>160.80018583333299</v>
      </c>
      <c r="AK155" s="73">
        <v>165.992776666667</v>
      </c>
      <c r="AL155" s="1">
        <v>151.10552833333301</v>
      </c>
      <c r="AM155" s="1">
        <v>154.24366166666701</v>
      </c>
      <c r="AN155" s="1">
        <v>175.312445</v>
      </c>
      <c r="AO155" s="1">
        <v>180.10448</v>
      </c>
      <c r="AP155" s="1"/>
      <c r="AQ155" s="1"/>
      <c r="AR155" s="1"/>
      <c r="AS155" s="1"/>
      <c r="AT155" s="1"/>
      <c r="AU155" s="1"/>
      <c r="AV155" s="1"/>
      <c r="AW155" s="1"/>
      <c r="AX155" s="1"/>
      <c r="AY155" s="1"/>
      <c r="AZ155" s="1"/>
      <c r="BA155" s="1"/>
      <c r="BB155" s="1"/>
      <c r="BC155" s="1"/>
      <c r="BD155" s="1"/>
      <c r="BE155" s="1"/>
      <c r="BF155" s="1"/>
    </row>
    <row r="156" spans="1:58">
      <c r="A156" s="73" t="s">
        <v>453</v>
      </c>
      <c r="B156" s="73" t="s">
        <v>454</v>
      </c>
      <c r="AL156" s="1"/>
      <c r="AM156" s="1"/>
      <c r="AN156" s="1"/>
      <c r="AO156" s="1"/>
      <c r="AP156" s="1"/>
      <c r="AQ156" s="1"/>
      <c r="AR156" s="1"/>
      <c r="AS156" s="1"/>
      <c r="AT156" s="1"/>
      <c r="AU156" s="1"/>
      <c r="AV156" s="1"/>
      <c r="AW156" s="1"/>
      <c r="AX156" s="1"/>
      <c r="AY156" s="1"/>
      <c r="AZ156" s="1"/>
      <c r="BA156" s="1"/>
      <c r="BB156" s="1"/>
      <c r="BC156" s="1"/>
      <c r="BD156" s="1"/>
      <c r="BE156" s="1"/>
      <c r="BF156" s="1"/>
    </row>
    <row r="157" spans="1:58">
      <c r="A157" s="73" t="s">
        <v>455</v>
      </c>
      <c r="B157" s="73" t="s">
        <v>456</v>
      </c>
      <c r="I157" s="73">
        <v>4.7619000037618999</v>
      </c>
      <c r="J157" s="73">
        <v>4.7619000037618999</v>
      </c>
      <c r="K157" s="73">
        <v>4.7619000037618999</v>
      </c>
      <c r="L157" s="73">
        <v>4.7619000037618999</v>
      </c>
      <c r="M157" s="73">
        <v>4.7619000037618999</v>
      </c>
      <c r="N157" s="73">
        <v>4.7479628848644202</v>
      </c>
      <c r="O157" s="73">
        <v>4.3859778425048797</v>
      </c>
      <c r="P157" s="73">
        <v>3.99629355042679</v>
      </c>
      <c r="Q157" s="73">
        <v>3.9473999989999999</v>
      </c>
      <c r="R157" s="73">
        <v>3.9307166656666701</v>
      </c>
      <c r="S157" s="73">
        <v>3.96343333233333</v>
      </c>
      <c r="T157" s="73">
        <v>3.9590166656666699</v>
      </c>
      <c r="U157" s="73">
        <v>3.8768999989999999</v>
      </c>
      <c r="V157" s="73">
        <v>3.7733249990000002</v>
      </c>
      <c r="W157" s="73">
        <v>3.6569666656666699</v>
      </c>
      <c r="X157" s="73">
        <v>3.639999999</v>
      </c>
      <c r="Y157" s="73">
        <v>3.639999999</v>
      </c>
      <c r="Z157" s="73">
        <v>3.639999999</v>
      </c>
      <c r="AA157" s="73">
        <v>3.6399999995833299</v>
      </c>
      <c r="AB157" s="73">
        <v>3.64</v>
      </c>
      <c r="AC157" s="73">
        <v>3.64</v>
      </c>
      <c r="AD157" s="73">
        <v>3.64</v>
      </c>
      <c r="AE157" s="73">
        <v>3.64</v>
      </c>
      <c r="AF157" s="73">
        <v>3.64</v>
      </c>
      <c r="AG157" s="73">
        <v>3.64</v>
      </c>
      <c r="AH157" s="73">
        <v>3.64</v>
      </c>
      <c r="AI157" s="73">
        <v>3.64</v>
      </c>
      <c r="AJ157" s="73">
        <v>3.64</v>
      </c>
      <c r="AK157" s="73">
        <v>3.64</v>
      </c>
      <c r="AL157" s="1">
        <v>3.64</v>
      </c>
      <c r="AM157" s="1">
        <v>3.64</v>
      </c>
      <c r="AN157" s="1">
        <v>3.64</v>
      </c>
      <c r="AO157" s="1">
        <v>3.64</v>
      </c>
      <c r="AP157" s="1">
        <v>3.64</v>
      </c>
      <c r="AQ157" s="1">
        <v>3.64</v>
      </c>
      <c r="AR157" s="1">
        <v>3.64</v>
      </c>
      <c r="AS157" s="1">
        <v>3.64</v>
      </c>
      <c r="AT157" s="1">
        <v>3.64</v>
      </c>
      <c r="AU157" s="1">
        <v>3.64</v>
      </c>
      <c r="AV157" s="1">
        <v>3.64</v>
      </c>
      <c r="AW157" s="1">
        <v>3.64</v>
      </c>
      <c r="AX157" s="1">
        <v>3.64</v>
      </c>
      <c r="AY157" s="1">
        <v>3.64</v>
      </c>
      <c r="AZ157" s="1">
        <v>3.64</v>
      </c>
      <c r="BA157" s="1">
        <v>3.64</v>
      </c>
      <c r="BB157" s="1">
        <v>3.64</v>
      </c>
      <c r="BC157" s="1">
        <v>3.64</v>
      </c>
      <c r="BD157" s="1">
        <v>3.64</v>
      </c>
      <c r="BE157" s="1">
        <v>3.64</v>
      </c>
      <c r="BF157" s="1">
        <v>3.64</v>
      </c>
    </row>
    <row r="158" spans="1:58">
      <c r="A158" s="73" t="s">
        <v>457</v>
      </c>
      <c r="B158" s="73" t="s">
        <v>606</v>
      </c>
      <c r="C158" s="73">
        <v>5.9999999989999997E-4</v>
      </c>
      <c r="D158" s="73">
        <v>5.9999999989999997E-4</v>
      </c>
      <c r="E158" s="73">
        <v>5.9999999989999997E-4</v>
      </c>
      <c r="F158" s="73">
        <v>5.9999999989999997E-4</v>
      </c>
      <c r="G158" s="73">
        <v>5.9999999989999997E-4</v>
      </c>
      <c r="H158" s="73">
        <v>5.9999999989999997E-4</v>
      </c>
      <c r="I158" s="73">
        <v>5.9999999989999997E-4</v>
      </c>
      <c r="J158" s="73">
        <v>5.9999999989999997E-4</v>
      </c>
      <c r="K158" s="73">
        <v>5.9999999989999997E-4</v>
      </c>
      <c r="L158" s="73">
        <v>5.9999999989999997E-4</v>
      </c>
      <c r="M158" s="73">
        <v>5.9999999989999997E-4</v>
      </c>
      <c r="N158" s="73">
        <v>5.9999999989999997E-4</v>
      </c>
      <c r="O158" s="73">
        <v>5.5299999990000002E-4</v>
      </c>
      <c r="P158" s="73">
        <v>1.87941666665833E-3</v>
      </c>
      <c r="Q158" s="73">
        <v>2E-3</v>
      </c>
      <c r="R158" s="73">
        <v>2E-3</v>
      </c>
      <c r="S158" s="73">
        <v>2E-3</v>
      </c>
      <c r="T158" s="73">
        <v>2E-3</v>
      </c>
      <c r="U158" s="73">
        <v>1.8360249999916701E-3</v>
      </c>
      <c r="V158" s="73">
        <v>1.8E-3</v>
      </c>
      <c r="W158" s="73">
        <v>1.8E-3</v>
      </c>
      <c r="X158" s="73">
        <v>1.5E-3</v>
      </c>
      <c r="Y158" s="73">
        <v>1.5E-3</v>
      </c>
      <c r="Z158" s="73">
        <v>1.71784999995E-3</v>
      </c>
      <c r="AA158" s="73">
        <v>2.1280166666249999E-3</v>
      </c>
      <c r="AB158" s="73">
        <v>1.714141666625E-3</v>
      </c>
      <c r="AC158" s="73">
        <v>1.6153416666499999E-3</v>
      </c>
      <c r="AD158" s="73">
        <v>1.4557000000000001E-3</v>
      </c>
      <c r="AE158" s="73">
        <v>1.42769166666667E-3</v>
      </c>
      <c r="AF158" s="73">
        <v>1.4921583333333301E-3</v>
      </c>
      <c r="AG158" s="73">
        <v>2.2432083333333301E-3</v>
      </c>
      <c r="AH158" s="73">
        <v>7.6387249999999999E-3</v>
      </c>
      <c r="AI158" s="73">
        <v>3.07953333333333E-2</v>
      </c>
      <c r="AJ158" s="73">
        <v>7.6005083333333306E-2</v>
      </c>
      <c r="AK158" s="73">
        <v>0.16550858333333299</v>
      </c>
      <c r="AL158" s="1">
        <v>0.20332758333333301</v>
      </c>
      <c r="AM158" s="1">
        <v>0.30842174999999999</v>
      </c>
      <c r="AN158" s="1">
        <v>0.71679433333333298</v>
      </c>
      <c r="AO158" s="1">
        <v>0.88755758333333301</v>
      </c>
      <c r="AP158" s="1">
        <v>1.5332837500000001</v>
      </c>
      <c r="AQ158" s="1">
        <v>2.1708720833333301</v>
      </c>
      <c r="AR158" s="1">
        <v>2.9060791666666699</v>
      </c>
      <c r="AS158" s="1">
        <v>3.3055430000000001</v>
      </c>
      <c r="AT158" s="1">
        <v>3.3200070833333299</v>
      </c>
      <c r="AU158" s="1">
        <v>3.26365683333333</v>
      </c>
      <c r="AV158" s="1">
        <v>2.9136531666666698</v>
      </c>
      <c r="AW158" s="1">
        <v>2.8089833333333298</v>
      </c>
      <c r="AX158" s="1">
        <v>2.43825</v>
      </c>
      <c r="AY158" s="1">
        <v>2.5188583333333301</v>
      </c>
      <c r="AZ158" s="1">
        <v>3.0493250000000001</v>
      </c>
      <c r="BA158" s="1">
        <v>3.1779000000000002</v>
      </c>
      <c r="BB158" s="1">
        <v>3.04860833333333</v>
      </c>
      <c r="BC158" s="1">
        <v>3.4681999999999999</v>
      </c>
      <c r="BD158" s="1">
        <v>3.32791666666667</v>
      </c>
      <c r="BE158" s="1">
        <v>3.3491749999999998</v>
      </c>
      <c r="BF158" s="1">
        <v>4.00566666666667</v>
      </c>
    </row>
    <row r="159" spans="1:58">
      <c r="A159" s="73" t="s">
        <v>459</v>
      </c>
      <c r="B159" s="73" t="s">
        <v>460</v>
      </c>
      <c r="AJ159" s="73">
        <v>0.99166666666666703</v>
      </c>
      <c r="AK159" s="73">
        <v>2.19075</v>
      </c>
      <c r="AL159" s="1">
        <v>4.5591499999999998</v>
      </c>
      <c r="AM159" s="1">
        <v>5.12083333333333</v>
      </c>
      <c r="AN159" s="1">
        <v>5.7848333333333297</v>
      </c>
      <c r="AO159" s="1">
        <v>9.7050833333333308</v>
      </c>
      <c r="AP159" s="1">
        <v>24.619900000000001</v>
      </c>
      <c r="AQ159" s="1">
        <v>28.129166666666698</v>
      </c>
      <c r="AR159" s="1">
        <v>29.168524999999999</v>
      </c>
      <c r="AS159" s="1">
        <v>31.348483333333299</v>
      </c>
      <c r="AT159" s="1">
        <v>30.692025000000001</v>
      </c>
      <c r="AU159" s="1">
        <v>28.813741666666701</v>
      </c>
      <c r="AV159" s="1">
        <v>28.284441666666702</v>
      </c>
      <c r="AW159" s="1">
        <v>27.190958333333299</v>
      </c>
      <c r="AX159" s="1">
        <v>25.580845367540402</v>
      </c>
      <c r="AY159" s="1">
        <v>24.852875000000001</v>
      </c>
      <c r="AZ159" s="1">
        <v>31.740358333333301</v>
      </c>
      <c r="BA159" s="1">
        <v>30.367915338305899</v>
      </c>
      <c r="BB159" s="1">
        <v>29.382341370930199</v>
      </c>
      <c r="BC159" s="1">
        <v>30.839831351991698</v>
      </c>
      <c r="BD159" s="1">
        <v>31.837143640281301</v>
      </c>
      <c r="BE159" s="1">
        <v>38.378207144416798</v>
      </c>
      <c r="BF159" s="1">
        <v>60.937650108895198</v>
      </c>
    </row>
    <row r="160" spans="1:58">
      <c r="A160" s="73" t="s">
        <v>461</v>
      </c>
      <c r="B160" s="73" t="s">
        <v>462</v>
      </c>
      <c r="C160" s="73">
        <v>49.999999950000003</v>
      </c>
      <c r="D160" s="73">
        <v>49.999999950000003</v>
      </c>
      <c r="E160" s="73">
        <v>49.999999950000003</v>
      </c>
      <c r="F160" s="73">
        <v>49.999999950000003</v>
      </c>
      <c r="G160" s="73">
        <v>49.999999950000003</v>
      </c>
      <c r="H160" s="73">
        <v>49.999999950000003</v>
      </c>
      <c r="I160" s="73">
        <v>87.499999912500002</v>
      </c>
      <c r="J160" s="73">
        <v>99.999999900000006</v>
      </c>
      <c r="K160" s="73">
        <v>99.999999900000006</v>
      </c>
      <c r="L160" s="73">
        <v>99.999999900000006</v>
      </c>
      <c r="M160" s="73">
        <v>99.999999900000006</v>
      </c>
      <c r="N160" s="73">
        <v>99.707333233333301</v>
      </c>
      <c r="O160" s="73">
        <v>92.104999899999996</v>
      </c>
      <c r="P160" s="73">
        <v>83.921999900000003</v>
      </c>
      <c r="Q160" s="73">
        <v>92.978505905258302</v>
      </c>
      <c r="R160" s="73">
        <v>92.277266554666696</v>
      </c>
      <c r="S160" s="73">
        <v>97.012346554666706</v>
      </c>
      <c r="T160" s="73">
        <v>95.935093221333304</v>
      </c>
      <c r="U160" s="73">
        <v>89.487906554666694</v>
      </c>
      <c r="V160" s="73">
        <v>86.690706554666704</v>
      </c>
      <c r="W160" s="73">
        <v>86.063879888000002</v>
      </c>
      <c r="X160" s="73">
        <v>87.160305038956693</v>
      </c>
      <c r="Y160" s="73">
        <v>93.059967438956704</v>
      </c>
      <c r="Z160" s="73">
        <v>96.093935247290005</v>
      </c>
      <c r="AA160" s="73">
        <v>100.23289152364499</v>
      </c>
      <c r="AB160" s="73">
        <v>101.244670649548</v>
      </c>
      <c r="AC160" s="73">
        <v>87.590916816666606</v>
      </c>
      <c r="AD160" s="73">
        <v>79.460649991666699</v>
      </c>
      <c r="AE160" s="73">
        <v>76.447737733333298</v>
      </c>
      <c r="AF160" s="73">
        <v>80.148978174999996</v>
      </c>
      <c r="AG160" s="73">
        <v>83.704097558333302</v>
      </c>
      <c r="AH160" s="73">
        <v>125.1642483</v>
      </c>
      <c r="AI160" s="73">
        <v>133.938583325</v>
      </c>
      <c r="AJ160" s="73">
        <v>144.23702053722499</v>
      </c>
      <c r="AK160" s="73">
        <v>140.703847467575</v>
      </c>
      <c r="AL160" s="1">
        <v>262.18226325860002</v>
      </c>
      <c r="AM160" s="1">
        <v>306.82</v>
      </c>
      <c r="AN160" s="1">
        <v>301.52981666666699</v>
      </c>
      <c r="AO160" s="1">
        <v>312.31409166666703</v>
      </c>
      <c r="AP160" s="1">
        <v>333.94192500000003</v>
      </c>
      <c r="AQ160" s="1">
        <v>389.696216666667</v>
      </c>
      <c r="AR160" s="1">
        <v>442.99189166666702</v>
      </c>
      <c r="AS160" s="1">
        <v>475.36524166666698</v>
      </c>
      <c r="AT160" s="1">
        <v>537.65498475000004</v>
      </c>
      <c r="AU160" s="1">
        <v>577.44897458333298</v>
      </c>
      <c r="AV160" s="1">
        <v>557.82264077499997</v>
      </c>
      <c r="AW160" s="1">
        <v>551.71033333333298</v>
      </c>
      <c r="AX160" s="1">
        <v>546.95500000000004</v>
      </c>
      <c r="AY160" s="1">
        <v>546.84865308253995</v>
      </c>
      <c r="AZ160" s="1">
        <v>568.28132683333297</v>
      </c>
      <c r="BA160" s="1">
        <v>583.13090659057195</v>
      </c>
      <c r="BB160" s="1">
        <v>600.30651968109703</v>
      </c>
      <c r="BC160" s="1">
        <v>614.29514240306696</v>
      </c>
      <c r="BD160" s="1">
        <v>646.63597455067304</v>
      </c>
      <c r="BE160" s="1">
        <v>681.86171894726601</v>
      </c>
      <c r="BF160" s="1">
        <v>720.97510889672799</v>
      </c>
    </row>
    <row r="161" spans="1:58">
      <c r="A161" s="73" t="s">
        <v>463</v>
      </c>
      <c r="B161" s="73" t="s">
        <v>464</v>
      </c>
      <c r="C161" s="73">
        <v>0.71428999971428997</v>
      </c>
      <c r="D161" s="73">
        <v>0.71551499971551502</v>
      </c>
      <c r="E161" s="73">
        <v>0.71918999971918995</v>
      </c>
      <c r="F161" s="73">
        <v>0.71918999971918995</v>
      </c>
      <c r="G161" s="73">
        <v>0.71918999971918995</v>
      </c>
      <c r="H161" s="73">
        <v>0.71918999971918995</v>
      </c>
      <c r="I161" s="73">
        <v>0.71918999971918995</v>
      </c>
      <c r="J161" s="73">
        <v>0.71950333305283698</v>
      </c>
      <c r="K161" s="73">
        <v>0.72106999972107</v>
      </c>
      <c r="L161" s="73">
        <v>0.72106999972107</v>
      </c>
      <c r="M161" s="73">
        <v>0.72106999972107</v>
      </c>
      <c r="N161" s="73">
        <v>0.71895973437828298</v>
      </c>
      <c r="O161" s="73">
        <v>0.67542999999999997</v>
      </c>
      <c r="P161" s="73">
        <v>0.61245700047593998</v>
      </c>
      <c r="Q161" s="73">
        <v>0.60658000000000001</v>
      </c>
      <c r="R161" s="73">
        <v>0.63278858316666697</v>
      </c>
      <c r="S161" s="73">
        <v>0.79536549899999998</v>
      </c>
      <c r="T161" s="73">
        <v>0.78607749900000001</v>
      </c>
      <c r="U161" s="73">
        <v>0.73633283233333302</v>
      </c>
      <c r="V161" s="73">
        <v>0.82615833233333302</v>
      </c>
      <c r="W161" s="73">
        <v>0.91930666566666697</v>
      </c>
      <c r="X161" s="73">
        <v>1.0340849990833301</v>
      </c>
      <c r="Y161" s="73">
        <v>1.2073324990833301</v>
      </c>
      <c r="Z161" s="73">
        <v>1.54913083308333</v>
      </c>
      <c r="AA161" s="73">
        <v>1.86230583283333</v>
      </c>
      <c r="AB161" s="73">
        <v>2.2452733330833299</v>
      </c>
      <c r="AC161" s="73">
        <v>2.2357599999166702</v>
      </c>
      <c r="AD161" s="73">
        <v>2.12174833333333</v>
      </c>
      <c r="AE161" s="73">
        <v>2.08043666666667</v>
      </c>
      <c r="AF161" s="73">
        <v>2.2701916666666699</v>
      </c>
      <c r="AG161" s="73">
        <v>2.30985166666667</v>
      </c>
      <c r="AH161" s="73">
        <v>2.3996223333333302</v>
      </c>
      <c r="AI161" s="73">
        <v>2.46630833333333</v>
      </c>
      <c r="AJ161" s="73">
        <v>2.56860341666667</v>
      </c>
      <c r="AK161" s="73">
        <v>2.5350371666666698</v>
      </c>
      <c r="AL161" s="1">
        <v>2.4734041666666702</v>
      </c>
      <c r="AM161" s="1">
        <v>2.4621729166666699</v>
      </c>
      <c r="AN161" s="1">
        <v>2.5593716666666699</v>
      </c>
      <c r="AO161" s="1">
        <v>2.9476868333333299</v>
      </c>
      <c r="AP161" s="1">
        <v>3.0131519999999998</v>
      </c>
      <c r="AQ161" s="1">
        <v>3.2863615249999998</v>
      </c>
      <c r="AR161" s="1">
        <v>3.4780400715000002</v>
      </c>
      <c r="AS161" s="1">
        <v>3.3762581025</v>
      </c>
      <c r="AT161" s="1">
        <v>2.9732376583333302</v>
      </c>
      <c r="AU161" s="1">
        <v>2.7807234306666699</v>
      </c>
      <c r="AV161" s="1">
        <v>2.71033673441667</v>
      </c>
      <c r="AW161" s="1">
        <v>2.7792940446967198</v>
      </c>
      <c r="AX161" s="1">
        <v>2.6165724724799602</v>
      </c>
      <c r="AY161" s="1">
        <v>2.64417628032353</v>
      </c>
      <c r="AZ161" s="1">
        <v>2.7307785095373101</v>
      </c>
      <c r="BA161" s="1">
        <v>2.4846565845233801</v>
      </c>
      <c r="BB161" s="1">
        <v>2.3174720118126002</v>
      </c>
      <c r="BC161" s="1">
        <v>2.29231194992329</v>
      </c>
      <c r="BD161" s="1">
        <v>2.3109000348257598</v>
      </c>
      <c r="BE161" s="1">
        <v>2.3317688461830799</v>
      </c>
      <c r="BF161" s="1">
        <v>2.5608736880983001</v>
      </c>
    </row>
    <row r="162" spans="1:58">
      <c r="A162" s="73" t="s">
        <v>465</v>
      </c>
      <c r="B162" s="73" t="s">
        <v>466</v>
      </c>
      <c r="O162" s="73">
        <v>583.21749999941699</v>
      </c>
      <c r="P162" s="73">
        <v>582.99583333191697</v>
      </c>
      <c r="Q162" s="73">
        <v>650.34333333183304</v>
      </c>
      <c r="R162" s="73">
        <v>652.84916666599997</v>
      </c>
      <c r="S162" s="73">
        <v>832.33499999966705</v>
      </c>
      <c r="T162" s="73">
        <v>882.38833333125001</v>
      </c>
      <c r="U162" s="73">
        <v>848.663333330917</v>
      </c>
      <c r="V162" s="73">
        <v>830.86166666591703</v>
      </c>
      <c r="W162" s="73">
        <v>856.44749999741703</v>
      </c>
      <c r="X162" s="73">
        <v>1136.7649999995799</v>
      </c>
      <c r="Y162" s="73">
        <v>1352.50999999808</v>
      </c>
      <c r="Z162" s="73">
        <v>1518.84833333283</v>
      </c>
      <c r="AA162" s="73">
        <v>1756.9608333318299</v>
      </c>
      <c r="AB162" s="73">
        <v>1909.4391666639999</v>
      </c>
      <c r="AC162" s="73">
        <v>1490.8099999987501</v>
      </c>
      <c r="AD162" s="73">
        <v>1296.07</v>
      </c>
      <c r="AE162" s="73">
        <v>1301.6275000000001</v>
      </c>
      <c r="AF162" s="73">
        <v>1372.0933333333301</v>
      </c>
      <c r="AG162" s="73">
        <v>1198.1016666666701</v>
      </c>
      <c r="AH162" s="73">
        <v>1240.61333333333</v>
      </c>
      <c r="AI162" s="73">
        <v>1232.4058333333301</v>
      </c>
      <c r="AJ162" s="73">
        <v>1573.6658666666699</v>
      </c>
      <c r="AK162" s="73">
        <v>1612.4449833333299</v>
      </c>
      <c r="AL162" s="1">
        <v>1628.9331583333301</v>
      </c>
      <c r="AM162" s="1">
        <v>1542.9469666666701</v>
      </c>
      <c r="AN162" s="1">
        <v>1703.09690833333</v>
      </c>
      <c r="AO162" s="1">
        <v>1736.20738333333</v>
      </c>
      <c r="AP162" s="1">
        <v>0.93862727583333305</v>
      </c>
      <c r="AQ162" s="1">
        <v>1.08540083333333</v>
      </c>
      <c r="AR162" s="1">
        <v>1.11751</v>
      </c>
      <c r="AS162" s="1">
        <v>1.0625516666666699</v>
      </c>
      <c r="AT162" s="1">
        <v>0.88603416666666701</v>
      </c>
      <c r="AU162" s="1">
        <v>0.805365</v>
      </c>
      <c r="AV162" s="1">
        <v>0.80411999999999995</v>
      </c>
      <c r="AW162" s="1">
        <v>0.79714083333333297</v>
      </c>
      <c r="AX162" s="1">
        <v>0.73063750000000005</v>
      </c>
      <c r="AY162" s="1">
        <v>0.682674711239873</v>
      </c>
      <c r="AZ162" s="1">
        <v>0.71984335978561498</v>
      </c>
      <c r="BA162" s="1">
        <v>0.75504495198983501</v>
      </c>
      <c r="BB162" s="1">
        <v>0.71935525360915398</v>
      </c>
      <c r="BC162" s="1">
        <v>0.77829360141285198</v>
      </c>
      <c r="BD162" s="1">
        <v>0.75315918184727004</v>
      </c>
      <c r="BE162" s="1">
        <v>0.75373073671740198</v>
      </c>
      <c r="BF162" s="1">
        <v>0.90165896164127801</v>
      </c>
    </row>
    <row r="163" spans="1:58">
      <c r="A163" s="73" t="s">
        <v>467</v>
      </c>
      <c r="B163" s="73" t="s">
        <v>468</v>
      </c>
      <c r="C163" s="73">
        <v>28.750000028750001</v>
      </c>
      <c r="D163" s="73">
        <v>28.750000028750001</v>
      </c>
      <c r="E163" s="73">
        <v>28.750000028750001</v>
      </c>
      <c r="F163" s="73">
        <v>28.750000028750001</v>
      </c>
      <c r="G163" s="73">
        <v>28.750000028750001</v>
      </c>
      <c r="H163" s="73">
        <v>28.750000028750001</v>
      </c>
      <c r="I163" s="73">
        <v>28.750000028750001</v>
      </c>
      <c r="J163" s="73">
        <v>28.750000028750001</v>
      </c>
      <c r="K163" s="73">
        <v>28.750000028750001</v>
      </c>
      <c r="L163" s="73">
        <v>28.750000028750001</v>
      </c>
      <c r="M163" s="73">
        <v>28.750000028750001</v>
      </c>
      <c r="N163" s="73">
        <v>28.360170287822701</v>
      </c>
      <c r="O163" s="73">
        <v>27.053416666666699</v>
      </c>
      <c r="P163" s="73">
        <v>24.515166666583301</v>
      </c>
      <c r="Q163" s="73">
        <v>25.408166666583298</v>
      </c>
      <c r="R163" s="73">
        <v>25.5432499999167</v>
      </c>
      <c r="S163" s="73">
        <v>30.2290833333333</v>
      </c>
      <c r="T163" s="73">
        <v>37.558070960585603</v>
      </c>
      <c r="U163" s="73">
        <v>36.154724439896903</v>
      </c>
      <c r="V163" s="73">
        <v>35.024583566634902</v>
      </c>
      <c r="W163" s="73">
        <v>34.7713987737202</v>
      </c>
      <c r="X163" s="73">
        <v>38.399464445231601</v>
      </c>
      <c r="Y163" s="73">
        <v>40.998602033422898</v>
      </c>
      <c r="Z163" s="73">
        <v>42.335198473825301</v>
      </c>
      <c r="AA163" s="73">
        <v>44.158667395588601</v>
      </c>
      <c r="AB163" s="73">
        <v>44.604388848353302</v>
      </c>
      <c r="AC163" s="73">
        <v>38.589012228171804</v>
      </c>
      <c r="AD163" s="73">
        <v>54.211215237687803</v>
      </c>
      <c r="AE163" s="73">
        <v>86.343333333333305</v>
      </c>
      <c r="AF163" s="73">
        <v>124.67225000000001</v>
      </c>
      <c r="AG163" s="73">
        <v>143.33091666666701</v>
      </c>
      <c r="AH163" s="73">
        <v>201.81591666666699</v>
      </c>
      <c r="AI163" s="73">
        <v>321.337083333333</v>
      </c>
      <c r="AJ163" s="73">
        <v>429.85416666666703</v>
      </c>
      <c r="AK163" s="73">
        <v>732.62816666666697</v>
      </c>
      <c r="AL163" s="1">
        <v>1420.34183333333</v>
      </c>
      <c r="AM163" s="1">
        <v>2203.1635833333298</v>
      </c>
      <c r="AN163" s="1">
        <v>4552.5059166666697</v>
      </c>
      <c r="AO163" s="1">
        <v>6883.2428333333301</v>
      </c>
      <c r="AP163" s="1">
        <v>7118.9583333333303</v>
      </c>
      <c r="AQ163" s="1">
        <v>7978.1716666666698</v>
      </c>
      <c r="AR163" s="1">
        <v>8842.1091666666707</v>
      </c>
      <c r="AS163" s="1">
        <v>9088.3250000000007</v>
      </c>
      <c r="AT163" s="1">
        <v>9347.5833333333394</v>
      </c>
      <c r="AU163" s="1">
        <v>9902.3241666666709</v>
      </c>
      <c r="AV163" s="1">
        <v>10557.9703333333</v>
      </c>
      <c r="AW163" s="1">
        <v>12448.6425</v>
      </c>
      <c r="AX163" s="1">
        <v>13536.754999999999</v>
      </c>
      <c r="AY163" s="1">
        <v>14695.2016666667</v>
      </c>
      <c r="AZ163" s="1">
        <v>16208.451254166701</v>
      </c>
      <c r="BA163" s="1">
        <v>18498.601323751001</v>
      </c>
      <c r="BB163" s="1">
        <v>17622.935005819701</v>
      </c>
      <c r="BC163" s="1">
        <v>19068.416808415401</v>
      </c>
      <c r="BD163" s="1">
        <v>18449.9526248781</v>
      </c>
      <c r="BE163" s="1">
        <v>18466.4030495763</v>
      </c>
      <c r="BF163" s="1">
        <v>22090.644560211302</v>
      </c>
    </row>
    <row r="164" spans="1:58">
      <c r="A164" s="73" t="s">
        <v>469</v>
      </c>
      <c r="B164" s="73" t="s">
        <v>470</v>
      </c>
      <c r="C164" s="73">
        <v>4.5000000035000003</v>
      </c>
      <c r="D164" s="73">
        <v>4.5000000035000003</v>
      </c>
      <c r="E164" s="73">
        <v>4.5000000035000003</v>
      </c>
      <c r="F164" s="73">
        <v>4.5000000035000003</v>
      </c>
      <c r="G164" s="73">
        <v>4.5000000035000003</v>
      </c>
      <c r="H164" s="73">
        <v>4.5000000035000003</v>
      </c>
      <c r="I164" s="73">
        <v>4.5000000035000003</v>
      </c>
      <c r="J164" s="73">
        <v>4.5000000035000003</v>
      </c>
      <c r="K164" s="73">
        <v>4.5000000035000003</v>
      </c>
      <c r="L164" s="73">
        <v>4.5000000035000003</v>
      </c>
      <c r="M164" s="73">
        <v>4.5000000035000003</v>
      </c>
      <c r="N164" s="73">
        <v>4.4868294129714501</v>
      </c>
      <c r="O164" s="73">
        <v>4.1447532058696597</v>
      </c>
      <c r="P164" s="73">
        <v>3.70658904010295</v>
      </c>
      <c r="Q164" s="73">
        <v>3.5499999990000002</v>
      </c>
      <c r="R164" s="73">
        <v>3.5176124990000002</v>
      </c>
      <c r="S164" s="73">
        <v>3.5299999990000002</v>
      </c>
      <c r="T164" s="73">
        <v>3.525064999</v>
      </c>
      <c r="U164" s="73">
        <v>3.3995616656666701</v>
      </c>
      <c r="V164" s="73">
        <v>3.3608366656666702</v>
      </c>
      <c r="W164" s="73">
        <v>3.32674166566667</v>
      </c>
      <c r="X164" s="73">
        <v>3.3825083325833298</v>
      </c>
      <c r="Y164" s="73">
        <v>3.42817083241667</v>
      </c>
      <c r="Z164" s="73">
        <v>3.4547591657500001</v>
      </c>
      <c r="AA164" s="73">
        <v>3.5238108330000002</v>
      </c>
      <c r="AB164" s="73">
        <v>3.62213583316667</v>
      </c>
      <c r="AC164" s="73">
        <v>3.7062499999999998</v>
      </c>
      <c r="AD164" s="73">
        <v>3.75</v>
      </c>
      <c r="AE164" s="73">
        <v>3.75</v>
      </c>
      <c r="AF164" s="73">
        <v>3.75</v>
      </c>
      <c r="AG164" s="73">
        <v>3.75</v>
      </c>
      <c r="AH164" s="73">
        <v>3.75</v>
      </c>
      <c r="AI164" s="73">
        <v>3.75</v>
      </c>
      <c r="AJ164" s="73">
        <v>3.75</v>
      </c>
      <c r="AK164" s="73">
        <v>3.75</v>
      </c>
      <c r="AL164" s="1">
        <v>3.75</v>
      </c>
      <c r="AM164" s="1">
        <v>3.75</v>
      </c>
      <c r="AN164" s="1">
        <v>3.75</v>
      </c>
      <c r="AO164" s="1">
        <v>3.75</v>
      </c>
      <c r="AP164" s="1">
        <v>3.75</v>
      </c>
      <c r="AQ164" s="1">
        <v>3.75</v>
      </c>
      <c r="AR164" s="1">
        <v>3.75</v>
      </c>
      <c r="AS164" s="1">
        <v>3.75</v>
      </c>
      <c r="AT164" s="1">
        <v>3.75</v>
      </c>
      <c r="AU164" s="1">
        <v>3.75</v>
      </c>
      <c r="AV164" s="1">
        <v>3.7470833333333302</v>
      </c>
      <c r="AW164" s="1">
        <v>3.7450000000000001</v>
      </c>
      <c r="AX164" s="1">
        <v>3.7475000000000001</v>
      </c>
      <c r="AY164" s="1">
        <v>3.75</v>
      </c>
      <c r="AZ164" s="1">
        <v>3.75</v>
      </c>
      <c r="BA164" s="1">
        <v>3.75</v>
      </c>
      <c r="BB164" s="1">
        <v>3.75</v>
      </c>
      <c r="BC164" s="1">
        <v>3.75</v>
      </c>
      <c r="BD164" s="1">
        <v>3.75</v>
      </c>
      <c r="BE164" s="1">
        <v>3.75</v>
      </c>
      <c r="BF164" s="1">
        <v>3.75</v>
      </c>
    </row>
    <row r="165" spans="1:58">
      <c r="A165" s="73" t="s">
        <v>471</v>
      </c>
      <c r="B165" s="73" t="s">
        <v>472</v>
      </c>
      <c r="C165" s="73">
        <v>245.19510139835899</v>
      </c>
      <c r="D165" s="73">
        <v>245.26010162116</v>
      </c>
      <c r="E165" s="73">
        <v>245.013850686544</v>
      </c>
      <c r="F165" s="73">
        <v>245.01635069607499</v>
      </c>
      <c r="G165" s="73">
        <v>245.027184079042</v>
      </c>
      <c r="H165" s="73">
        <v>245.06093420770699</v>
      </c>
      <c r="I165" s="73">
        <v>245.67843655764301</v>
      </c>
      <c r="J165" s="73">
        <v>246.00093779128099</v>
      </c>
      <c r="K165" s="73">
        <v>247.56469375695099</v>
      </c>
      <c r="L165" s="73">
        <v>259.960574351236</v>
      </c>
      <c r="M165" s="73">
        <v>276.403137026845</v>
      </c>
      <c r="N165" s="73">
        <v>275.35645668533198</v>
      </c>
      <c r="O165" s="73">
        <v>252.02762746264901</v>
      </c>
      <c r="P165" s="73">
        <v>222.88918305322699</v>
      </c>
      <c r="Q165" s="73">
        <v>240.70466763782301</v>
      </c>
      <c r="R165" s="73">
        <v>214.31290034121901</v>
      </c>
      <c r="S165" s="73">
        <v>238.95049426705901</v>
      </c>
      <c r="T165" s="73">
        <v>245.67968656657601</v>
      </c>
      <c r="U165" s="73">
        <v>225.65586023395699</v>
      </c>
      <c r="V165" s="73">
        <v>212.721644262377</v>
      </c>
      <c r="W165" s="73">
        <v>211.27955541470499</v>
      </c>
      <c r="X165" s="73">
        <v>271.73145255032699</v>
      </c>
      <c r="Y165" s="73">
        <v>328.60625269898998</v>
      </c>
      <c r="Z165" s="73">
        <v>381.06603602462798</v>
      </c>
      <c r="AA165" s="73">
        <v>436.95666578800802</v>
      </c>
      <c r="AB165" s="73">
        <v>449.26296271160697</v>
      </c>
      <c r="AC165" s="73">
        <v>346.305903554493</v>
      </c>
      <c r="AD165" s="73">
        <v>300.536562401477</v>
      </c>
      <c r="AE165" s="73">
        <v>297.84821881937802</v>
      </c>
      <c r="AF165" s="73">
        <v>319.008299487903</v>
      </c>
      <c r="AG165" s="73">
        <v>272.264787954393</v>
      </c>
      <c r="AH165" s="73">
        <v>282.10690880881998</v>
      </c>
      <c r="AI165" s="73">
        <v>264.69180075057898</v>
      </c>
      <c r="AJ165" s="73">
        <v>283.16257950001801</v>
      </c>
      <c r="AK165" s="73">
        <v>555.20469565569704</v>
      </c>
      <c r="AL165" s="1">
        <v>499.14842590131002</v>
      </c>
      <c r="AM165" s="1">
        <v>511.55243027251601</v>
      </c>
      <c r="AN165" s="1">
        <v>583.66937235339606</v>
      </c>
      <c r="AO165" s="1">
        <v>589.951774567332</v>
      </c>
      <c r="AP165" s="1">
        <v>615.69913197380595</v>
      </c>
      <c r="AQ165" s="1">
        <v>711.97627443083297</v>
      </c>
      <c r="AR165" s="1">
        <v>733.03850707000004</v>
      </c>
      <c r="AS165" s="1">
        <v>696.98820361166702</v>
      </c>
      <c r="AT165" s="1">
        <v>581.20031386416701</v>
      </c>
      <c r="AU165" s="1">
        <v>528.28480930499995</v>
      </c>
      <c r="AV165" s="1">
        <v>527.46814284000004</v>
      </c>
      <c r="AW165" s="1">
        <v>522.89010961083295</v>
      </c>
      <c r="AX165" s="1">
        <v>479.26678258750002</v>
      </c>
      <c r="AY165" s="1">
        <v>447.80525556077299</v>
      </c>
      <c r="AZ165" s="1">
        <v>472.18629075489298</v>
      </c>
      <c r="BA165" s="1">
        <v>495.277021572396</v>
      </c>
      <c r="BB165" s="1">
        <v>471.86611409170001</v>
      </c>
      <c r="BC165" s="1">
        <v>510.52713590196998</v>
      </c>
      <c r="BD165" s="1">
        <v>494.04003744699003</v>
      </c>
      <c r="BE165" s="1">
        <v>494.41495286493699</v>
      </c>
      <c r="BF165" s="1">
        <v>591.44950750132796</v>
      </c>
    </row>
    <row r="166" spans="1:58">
      <c r="A166" s="73" t="s">
        <v>473</v>
      </c>
      <c r="B166" s="73" t="s">
        <v>474</v>
      </c>
      <c r="AL166" s="1"/>
      <c r="AM166" s="1"/>
      <c r="AN166" s="1">
        <v>5.9123000000000001</v>
      </c>
      <c r="AO166" s="1">
        <v>10.030799999999999</v>
      </c>
      <c r="AP166" s="1">
        <v>11.6615</v>
      </c>
      <c r="AQ166" s="1">
        <v>63.165900000000001</v>
      </c>
      <c r="AR166" s="1">
        <v>66.913659999999993</v>
      </c>
      <c r="AS166" s="1">
        <v>64.398251269576605</v>
      </c>
      <c r="AT166" s="1">
        <v>57.585425000000001</v>
      </c>
      <c r="AU166" s="1">
        <v>58.381399999999999</v>
      </c>
      <c r="AV166" s="1">
        <v>66.713808333333304</v>
      </c>
      <c r="AW166" s="1">
        <v>67.145816666666704</v>
      </c>
      <c r="AX166" s="1">
        <v>58.453524999999999</v>
      </c>
      <c r="AY166" s="1">
        <v>55.723483333333299</v>
      </c>
      <c r="AZ166" s="1">
        <v>67.580600000000004</v>
      </c>
      <c r="BA166" s="1">
        <v>77.728933333333302</v>
      </c>
      <c r="BB166" s="1">
        <v>73.333399999999997</v>
      </c>
      <c r="BC166" s="1">
        <v>87.973299999999995</v>
      </c>
      <c r="BD166" s="1">
        <v>85.158850000000001</v>
      </c>
      <c r="BE166" s="1">
        <v>88.405308333333394</v>
      </c>
      <c r="BF166" s="1">
        <v>108.811425</v>
      </c>
    </row>
    <row r="167" spans="1:58">
      <c r="A167" s="73" t="s">
        <v>475</v>
      </c>
      <c r="B167" s="73" t="s">
        <v>476</v>
      </c>
      <c r="C167" s="73">
        <v>4.7618947529714504</v>
      </c>
      <c r="D167" s="73">
        <v>4.7618947529714504</v>
      </c>
      <c r="E167" s="73">
        <v>4.7618947529714504</v>
      </c>
      <c r="F167" s="73">
        <v>4.7618947529714504</v>
      </c>
      <c r="G167" s="73">
        <v>4.7618947529714504</v>
      </c>
      <c r="H167" s="73">
        <v>4.7618947529714504</v>
      </c>
      <c r="I167" s="73">
        <v>4.7618947529714504</v>
      </c>
      <c r="J167" s="73">
        <v>4.8280328026350103</v>
      </c>
      <c r="K167" s="73">
        <v>5.5555461029055797</v>
      </c>
      <c r="L167" s="73">
        <v>5.5555461029055797</v>
      </c>
      <c r="M167" s="73">
        <v>5.5555461029055797</v>
      </c>
      <c r="N167" s="73">
        <v>5.48576276265615</v>
      </c>
      <c r="O167" s="73">
        <v>5.3385333323333297</v>
      </c>
      <c r="P167" s="73">
        <v>5.4422833323333304</v>
      </c>
      <c r="Q167" s="73">
        <v>5.7030916656666699</v>
      </c>
      <c r="R167" s="73">
        <v>6.0267999989999996</v>
      </c>
      <c r="S167" s="73">
        <v>7.4188833324166703</v>
      </c>
      <c r="T167" s="73">
        <v>7.6433833323333298</v>
      </c>
      <c r="U167" s="73">
        <v>6.9524666656666696</v>
      </c>
      <c r="V167" s="73">
        <v>6.332649999</v>
      </c>
      <c r="W167" s="73">
        <v>6.3919499990000004</v>
      </c>
      <c r="X167" s="73">
        <v>6.3149249989999996</v>
      </c>
      <c r="Y167" s="73">
        <v>6.55254166566667</v>
      </c>
      <c r="Z167" s="73">
        <v>6.7676416656666696</v>
      </c>
      <c r="AA167" s="73">
        <v>7.0588666662500001</v>
      </c>
      <c r="AB167" s="73">
        <v>7.1343333333333296</v>
      </c>
      <c r="AC167" s="73">
        <v>6.17679166666667</v>
      </c>
      <c r="AD167" s="73">
        <v>5.6000083333333297</v>
      </c>
      <c r="AE167" s="73">
        <v>5.3835666666666704</v>
      </c>
      <c r="AF167" s="73">
        <v>5.6457166666666696</v>
      </c>
      <c r="AG167" s="73">
        <v>5.3369</v>
      </c>
      <c r="AH167" s="73">
        <v>5.2893083333333299</v>
      </c>
      <c r="AI167" s="73">
        <v>5.12198333333333</v>
      </c>
      <c r="AJ167" s="73">
        <v>5.1815333333333298</v>
      </c>
      <c r="AK167" s="73">
        <v>5.0558583333333296</v>
      </c>
      <c r="AL167" s="1">
        <v>4.7619749999999996</v>
      </c>
      <c r="AM167" s="1">
        <v>4.9699833333333299</v>
      </c>
      <c r="AN167" s="1">
        <v>5.0263416666666698</v>
      </c>
      <c r="AO167" s="1">
        <v>5.2621916666666699</v>
      </c>
      <c r="AP167" s="1">
        <v>5.3425833333333301</v>
      </c>
      <c r="AQ167" s="1">
        <v>5.7138166666666699</v>
      </c>
      <c r="AR167" s="1">
        <v>5.8575416666666698</v>
      </c>
      <c r="AS167" s="1">
        <v>5.4800333333333304</v>
      </c>
      <c r="AT167" s="1">
        <v>5.4007166666666704</v>
      </c>
      <c r="AU167" s="1">
        <v>5.5</v>
      </c>
      <c r="AV167" s="1">
        <v>5.5</v>
      </c>
      <c r="AW167" s="1">
        <v>5.5196916666666702</v>
      </c>
      <c r="AX167" s="1">
        <v>6.7010595376306004</v>
      </c>
      <c r="AY167" s="1">
        <v>9.4572432834492108</v>
      </c>
      <c r="AZ167" s="1">
        <v>13.609940452489999</v>
      </c>
      <c r="BA167" s="1">
        <v>12.06775664095</v>
      </c>
      <c r="BB167" s="1">
        <v>12.381031907384401</v>
      </c>
      <c r="BC167" s="1">
        <v>13.704031214932501</v>
      </c>
      <c r="BD167" s="1">
        <v>12.0583166666667</v>
      </c>
      <c r="BE167" s="1">
        <v>12.747033333333301</v>
      </c>
      <c r="BF167" s="1">
        <v>13.313924999999999</v>
      </c>
    </row>
    <row r="168" spans="1:58">
      <c r="A168" s="73" t="s">
        <v>477</v>
      </c>
      <c r="B168" s="73" t="s">
        <v>478</v>
      </c>
      <c r="C168" s="73">
        <v>0.71428599971428597</v>
      </c>
      <c r="D168" s="73">
        <v>0.71428599971428597</v>
      </c>
      <c r="E168" s="73">
        <v>0.71428599971428597</v>
      </c>
      <c r="F168" s="73">
        <v>0.71428599971428597</v>
      </c>
      <c r="G168" s="73">
        <v>0.71428599971428597</v>
      </c>
      <c r="H168" s="73">
        <v>0.71428599971428597</v>
      </c>
      <c r="I168" s="73">
        <v>0.71428599971428597</v>
      </c>
      <c r="J168" s="73">
        <v>0.72420691633134904</v>
      </c>
      <c r="K168" s="73">
        <v>0.83333299983333298</v>
      </c>
      <c r="L168" s="73">
        <v>0.83333299983333298</v>
      </c>
      <c r="M168" s="73">
        <v>0.83333299983333298</v>
      </c>
      <c r="N168" s="73">
        <v>0.83089400256529</v>
      </c>
      <c r="O168" s="73">
        <v>0.80078166566666698</v>
      </c>
      <c r="P168" s="73">
        <v>0.81634166566666699</v>
      </c>
      <c r="Q168" s="73">
        <v>0.85546083233333303</v>
      </c>
      <c r="R168" s="73">
        <v>0.90402166566666697</v>
      </c>
      <c r="S168" s="73">
        <v>1.1128408325000001</v>
      </c>
      <c r="T168" s="73">
        <v>1.14649666575</v>
      </c>
      <c r="U168" s="73">
        <v>1.0470433324999999</v>
      </c>
      <c r="V168" s="73">
        <v>1.0569725444662901</v>
      </c>
      <c r="W168" s="73">
        <v>1.04979764914153</v>
      </c>
      <c r="X168" s="73">
        <v>1.15909847113534</v>
      </c>
      <c r="Y168" s="73">
        <v>1.2386504266874001</v>
      </c>
      <c r="Z168" s="73">
        <v>1.8853301635048201</v>
      </c>
      <c r="AA168" s="73">
        <v>2.5099499995833301</v>
      </c>
      <c r="AB168" s="73">
        <v>5.0941625000000004</v>
      </c>
      <c r="AC168" s="73">
        <v>16.092133333250001</v>
      </c>
      <c r="AD168" s="73">
        <v>34.042524999999998</v>
      </c>
      <c r="AE168" s="73">
        <v>32.514083333333303</v>
      </c>
      <c r="AF168" s="73">
        <v>59.812758333333299</v>
      </c>
      <c r="AG168" s="73">
        <v>151.44583333333301</v>
      </c>
      <c r="AH168" s="73">
        <v>295.34416666666698</v>
      </c>
      <c r="AI168" s="73">
        <v>499.44183333333302</v>
      </c>
      <c r="AJ168" s="73">
        <v>567.45858333333297</v>
      </c>
      <c r="AK168" s="73">
        <v>586.73970833333306</v>
      </c>
      <c r="AL168" s="1">
        <v>755.21583333333297</v>
      </c>
      <c r="AM168" s="1">
        <v>920.73249999999996</v>
      </c>
      <c r="AN168" s="1">
        <v>981.48249999999996</v>
      </c>
      <c r="AO168" s="1">
        <v>1563.6179999999999</v>
      </c>
      <c r="AP168" s="1">
        <v>1804.1949999999999</v>
      </c>
      <c r="AQ168" s="1">
        <v>2092.125</v>
      </c>
      <c r="AR168" s="1">
        <v>1986.1541666666701</v>
      </c>
      <c r="AS168" s="1">
        <v>2099.0338657500001</v>
      </c>
      <c r="AT168" s="1">
        <v>2347.9416666666698</v>
      </c>
      <c r="AU168" s="1">
        <v>2701.2966666666698</v>
      </c>
      <c r="AV168" s="1">
        <v>2889.5875000000001</v>
      </c>
      <c r="AW168" s="1">
        <v>2961.90916666667</v>
      </c>
      <c r="AX168" s="1">
        <v>2985.1858333333298</v>
      </c>
      <c r="AY168" s="1">
        <v>2981.5146583333299</v>
      </c>
      <c r="AZ168" s="1">
        <v>3385.65</v>
      </c>
      <c r="BA168" s="1">
        <v>3978.0875265341401</v>
      </c>
      <c r="BB168" s="1">
        <v>4349.1621352623997</v>
      </c>
      <c r="BC168" s="1">
        <v>4344.0376417010802</v>
      </c>
      <c r="BD168" s="1">
        <v>4332.4990985828799</v>
      </c>
      <c r="BE168" s="1">
        <v>4524.1578819254601</v>
      </c>
      <c r="BF168" s="1"/>
    </row>
    <row r="169" spans="1:58">
      <c r="A169" s="73" t="s">
        <v>479</v>
      </c>
      <c r="B169" s="73" t="s">
        <v>480</v>
      </c>
      <c r="C169" s="73">
        <v>3.0612200020612201</v>
      </c>
      <c r="D169" s="73">
        <v>3.0612200020612201</v>
      </c>
      <c r="E169" s="73">
        <v>3.0612200020612201</v>
      </c>
      <c r="F169" s="73">
        <v>3.0612200020612201</v>
      </c>
      <c r="G169" s="73">
        <v>3.0612200020612201</v>
      </c>
      <c r="H169" s="73">
        <v>3.0612200020612201</v>
      </c>
      <c r="I169" s="73">
        <v>3.0612200020612201</v>
      </c>
      <c r="J169" s="73">
        <v>3.0612200020612201</v>
      </c>
      <c r="K169" s="73">
        <v>3.0612200020612201</v>
      </c>
      <c r="L169" s="73">
        <v>3.0612200020612201</v>
      </c>
      <c r="M169" s="73">
        <v>3.0612200020612201</v>
      </c>
      <c r="N169" s="73">
        <v>3.0507016684727799</v>
      </c>
      <c r="O169" s="73">
        <v>2.8124999989999999</v>
      </c>
      <c r="P169" s="73">
        <v>2.4573666658333302</v>
      </c>
      <c r="Q169" s="73">
        <v>2.43686666583333</v>
      </c>
      <c r="R169" s="73">
        <v>2.3712999990833299</v>
      </c>
      <c r="S169" s="73">
        <v>2.4708416659166699</v>
      </c>
      <c r="T169" s="73">
        <v>2.43939999925</v>
      </c>
      <c r="U169" s="73">
        <v>2.2740249991666701</v>
      </c>
      <c r="V169" s="73">
        <v>2.1745583325000002</v>
      </c>
      <c r="W169" s="73">
        <v>2.14120833258333</v>
      </c>
      <c r="X169" s="73">
        <v>2.1126916659999999</v>
      </c>
      <c r="Y169" s="73">
        <v>2.1400249991666702</v>
      </c>
      <c r="Z169" s="73">
        <v>2.1130499989999998</v>
      </c>
      <c r="AA169" s="73">
        <v>2.1330833330000001</v>
      </c>
      <c r="AB169" s="73">
        <v>2.20014999966667</v>
      </c>
      <c r="AC169" s="73">
        <v>2.1774166665000001</v>
      </c>
      <c r="AD169" s="73">
        <v>2.10598333333333</v>
      </c>
      <c r="AE169" s="73">
        <v>2.0124249999999999</v>
      </c>
      <c r="AF169" s="73">
        <v>1.9502583333333301</v>
      </c>
      <c r="AG169" s="73">
        <v>1.81253333333333</v>
      </c>
      <c r="AH169" s="73">
        <v>1.7275499999999999</v>
      </c>
      <c r="AI169" s="73">
        <v>1.62896666666667</v>
      </c>
      <c r="AJ169" s="73">
        <v>1.61579083333333</v>
      </c>
      <c r="AK169" s="73">
        <v>1.52744416666667</v>
      </c>
      <c r="AL169" s="1">
        <v>1.4173750000000001</v>
      </c>
      <c r="AM169" s="1">
        <v>1.4100408333333301</v>
      </c>
      <c r="AN169" s="1">
        <v>1.48480583333333</v>
      </c>
      <c r="AO169" s="1">
        <v>1.67360166666667</v>
      </c>
      <c r="AP169" s="1">
        <v>1.69495666666667</v>
      </c>
      <c r="AQ169" s="1">
        <v>1.72396333333333</v>
      </c>
      <c r="AR169" s="1">
        <v>1.7917225000000001</v>
      </c>
      <c r="AS169" s="1">
        <v>1.7905883333333299</v>
      </c>
      <c r="AT169" s="1">
        <v>1.7421833333333301</v>
      </c>
      <c r="AU169" s="1">
        <v>1.6902283333333299</v>
      </c>
      <c r="AV169" s="1">
        <v>1.6643975</v>
      </c>
      <c r="AW169" s="1">
        <v>1.58893333333333</v>
      </c>
      <c r="AX169" s="1">
        <v>1.5071016666666699</v>
      </c>
      <c r="AY169" s="1">
        <v>1.4148608333333299</v>
      </c>
      <c r="AZ169" s="1">
        <v>1.45451471343873</v>
      </c>
      <c r="BA169" s="1">
        <v>1.36350833333333</v>
      </c>
      <c r="BB169" s="1">
        <v>1.2577758771929799</v>
      </c>
      <c r="BC169" s="1">
        <v>1.2496762037036999</v>
      </c>
      <c r="BD169" s="1">
        <v>1.2513000000000001</v>
      </c>
      <c r="BE169" s="1">
        <v>1.26705</v>
      </c>
      <c r="BF169" s="1">
        <v>1.374825</v>
      </c>
    </row>
    <row r="170" spans="1:58">
      <c r="A170" s="73" t="s">
        <v>481</v>
      </c>
      <c r="B170" s="73" t="s">
        <v>482</v>
      </c>
      <c r="AL170" s="1"/>
      <c r="AM170" s="1"/>
      <c r="AN170" s="1"/>
      <c r="AO170" s="1"/>
      <c r="AP170" s="1"/>
      <c r="AQ170" s="1"/>
      <c r="AR170" s="1"/>
      <c r="AS170" s="1"/>
      <c r="AT170" s="1"/>
      <c r="AU170" s="1"/>
      <c r="AV170" s="1"/>
      <c r="AW170" s="1"/>
      <c r="AX170" s="1"/>
      <c r="AY170" s="1"/>
      <c r="AZ170" s="1"/>
      <c r="BA170" s="1"/>
      <c r="BB170" s="1"/>
      <c r="BC170" s="1"/>
      <c r="BD170" s="1"/>
      <c r="BE170" s="1"/>
      <c r="BF170" s="1"/>
    </row>
    <row r="171" spans="1:58">
      <c r="A171" s="73" t="s">
        <v>483</v>
      </c>
      <c r="B171" s="73" t="s">
        <v>484</v>
      </c>
      <c r="AJ171" s="73">
        <v>30.769583333333301</v>
      </c>
      <c r="AK171" s="73">
        <v>32.044833333333301</v>
      </c>
      <c r="AL171" s="1">
        <v>29.713416666666699</v>
      </c>
      <c r="AM171" s="1">
        <v>30.653749999999999</v>
      </c>
      <c r="AN171" s="1">
        <v>33.6161666666667</v>
      </c>
      <c r="AO171" s="1">
        <v>35.233416666666699</v>
      </c>
      <c r="AP171" s="1">
        <v>41.362833333333299</v>
      </c>
      <c r="AQ171" s="1">
        <v>46.035166666666697</v>
      </c>
      <c r="AR171" s="1">
        <v>48.354833333333303</v>
      </c>
      <c r="AS171" s="1">
        <v>45.326749999999997</v>
      </c>
      <c r="AT171" s="1">
        <v>36.772916666666703</v>
      </c>
      <c r="AU171" s="1">
        <v>32.256916666666697</v>
      </c>
      <c r="AV171" s="1">
        <v>31.018249999999998</v>
      </c>
      <c r="AW171" s="1">
        <v>29.69725</v>
      </c>
      <c r="AX171" s="1">
        <v>24.694333333333301</v>
      </c>
      <c r="AY171" s="1">
        <v>21.361416666666699</v>
      </c>
      <c r="AZ171" s="1"/>
      <c r="BA171" s="1"/>
      <c r="BB171" s="1"/>
      <c r="BC171" s="1"/>
      <c r="BD171" s="1"/>
      <c r="BE171" s="1"/>
      <c r="BF171" s="1"/>
    </row>
    <row r="172" spans="1:58">
      <c r="A172" s="73" t="s">
        <v>485</v>
      </c>
      <c r="B172" s="73" t="s">
        <v>486</v>
      </c>
      <c r="AH172" s="73">
        <v>27.571200000000001</v>
      </c>
      <c r="AI172" s="73">
        <v>81.286991666666694</v>
      </c>
      <c r="AJ172" s="73">
        <v>113.24188333333301</v>
      </c>
      <c r="AK172" s="73">
        <v>128.808558333333</v>
      </c>
      <c r="AL172" s="1">
        <v>118.518466666667</v>
      </c>
      <c r="AM172" s="1">
        <v>135.36430833333301</v>
      </c>
      <c r="AN172" s="1">
        <v>159.68833333333299</v>
      </c>
      <c r="AO172" s="1">
        <v>166.134166666667</v>
      </c>
      <c r="AP172" s="1">
        <v>181.76919333333299</v>
      </c>
      <c r="AQ172" s="1">
        <v>222.65608583333301</v>
      </c>
      <c r="AR172" s="1">
        <v>242.74883500000001</v>
      </c>
      <c r="AS172" s="1">
        <v>240.24821499999999</v>
      </c>
      <c r="AT172" s="1">
        <v>207.11371569658101</v>
      </c>
      <c r="AU172" s="1">
        <v>192.38112433333299</v>
      </c>
      <c r="AV172" s="1">
        <v>192.705468</v>
      </c>
      <c r="AW172" s="1">
        <v>191.02825783333299</v>
      </c>
      <c r="AX172" s="1"/>
      <c r="AY172" s="1"/>
      <c r="AZ172" s="1"/>
      <c r="BA172" s="1"/>
      <c r="BB172" s="1"/>
      <c r="BC172" s="1"/>
      <c r="BD172" s="1"/>
      <c r="BE172" s="1"/>
      <c r="BF172" s="1"/>
    </row>
    <row r="173" spans="1:58">
      <c r="A173" s="73" t="s">
        <v>487</v>
      </c>
      <c r="B173" s="73" t="s">
        <v>488</v>
      </c>
      <c r="C173" s="73">
        <v>0.89285699989285705</v>
      </c>
      <c r="D173" s="73">
        <v>0.89285699989285705</v>
      </c>
      <c r="E173" s="73">
        <v>0.89285699989285705</v>
      </c>
      <c r="F173" s="73">
        <v>0.89285699989285705</v>
      </c>
      <c r="G173" s="73">
        <v>0.89285699989285705</v>
      </c>
      <c r="H173" s="73">
        <v>0.89285699989285705</v>
      </c>
      <c r="I173" s="73">
        <v>0.89285699989285705</v>
      </c>
      <c r="J173" s="73">
        <v>0.89285699989285705</v>
      </c>
      <c r="K173" s="73">
        <v>0.89285699989285705</v>
      </c>
      <c r="L173" s="73">
        <v>0.89285699989285705</v>
      </c>
      <c r="M173" s="73">
        <v>0.89285699989285705</v>
      </c>
      <c r="N173" s="73">
        <v>0.88161645427590696</v>
      </c>
      <c r="O173" s="73">
        <v>0.83729999899999996</v>
      </c>
      <c r="P173" s="73">
        <v>0.70411390796665796</v>
      </c>
      <c r="Q173" s="73">
        <v>0.698085449275053</v>
      </c>
      <c r="R173" s="73">
        <v>0.76386666666666703</v>
      </c>
      <c r="S173" s="73">
        <v>0.81828333333333303</v>
      </c>
      <c r="T173" s="73">
        <v>0.90181666666666704</v>
      </c>
      <c r="U173" s="73">
        <v>0.87365833333333298</v>
      </c>
      <c r="V173" s="73">
        <v>0.86596432184602701</v>
      </c>
      <c r="W173" s="73">
        <v>0.82982723705133399</v>
      </c>
      <c r="X173" s="73">
        <v>0.87016628815513497</v>
      </c>
      <c r="Y173" s="73">
        <v>0.97110438154040202</v>
      </c>
      <c r="Z173" s="73">
        <v>1.1485583118840701</v>
      </c>
      <c r="AA173" s="73">
        <v>1.2737151385596699</v>
      </c>
      <c r="AB173" s="73">
        <v>1.4807666665000001</v>
      </c>
      <c r="AC173" s="73">
        <v>1.74149999983333</v>
      </c>
      <c r="AD173" s="73">
        <v>2.0032916666666698</v>
      </c>
      <c r="AE173" s="73">
        <v>2.0825166666666699</v>
      </c>
      <c r="AF173" s="73">
        <v>2.29324166666667</v>
      </c>
      <c r="AG173" s="73">
        <v>2.5287833333333301</v>
      </c>
      <c r="AH173" s="73">
        <v>2.71475</v>
      </c>
      <c r="AI173" s="73">
        <v>2.9281000000000001</v>
      </c>
      <c r="AJ173" s="73">
        <v>3.18773333333333</v>
      </c>
      <c r="AK173" s="73">
        <v>3.2913583333333301</v>
      </c>
      <c r="AL173" s="1">
        <v>3.4058999999999999</v>
      </c>
      <c r="AM173" s="1">
        <v>3.56635833333333</v>
      </c>
      <c r="AN173" s="1">
        <v>3.7169416666666701</v>
      </c>
      <c r="AO173" s="1">
        <v>4.8156491666666703</v>
      </c>
      <c r="AP173" s="1">
        <v>4.8381416666666697</v>
      </c>
      <c r="AQ173" s="1">
        <v>5.0889308333333299</v>
      </c>
      <c r="AR173" s="1">
        <v>5.2779849531703702</v>
      </c>
      <c r="AS173" s="1">
        <v>6.7487721028988696</v>
      </c>
      <c r="AT173" s="1">
        <v>7.50594374859842</v>
      </c>
      <c r="AU173" s="1">
        <v>7.48474390550839</v>
      </c>
      <c r="AV173" s="1">
        <v>7.5298730248359602</v>
      </c>
      <c r="AW173" s="1">
        <v>7.6094583333333299</v>
      </c>
      <c r="AX173" s="1">
        <v>7.6520000000000001</v>
      </c>
      <c r="AY173" s="1">
        <v>7.7479166666666703</v>
      </c>
      <c r="AZ173" s="1">
        <v>8.0550416666666695</v>
      </c>
      <c r="BA173" s="1">
        <v>8.06450134408602</v>
      </c>
      <c r="BB173" s="1">
        <v>7.64125903009875</v>
      </c>
      <c r="BC173" s="1">
        <v>7.3552028471520297</v>
      </c>
      <c r="BD173" s="1">
        <v>7.3021351000420598</v>
      </c>
      <c r="BE173" s="1">
        <v>7.3753453536421096</v>
      </c>
      <c r="BF173" s="1">
        <v>7.9146889773578799</v>
      </c>
    </row>
    <row r="174" spans="1:58">
      <c r="A174" s="73" t="s">
        <v>489</v>
      </c>
      <c r="B174" s="73" t="s">
        <v>490</v>
      </c>
      <c r="C174" s="73">
        <v>7.1428600061428602</v>
      </c>
      <c r="D174" s="73">
        <v>7.1428600061428602</v>
      </c>
      <c r="E174" s="73">
        <v>7.1428600061428602</v>
      </c>
      <c r="F174" s="73">
        <v>7.1428600061428602</v>
      </c>
      <c r="G174" s="73">
        <v>7.1428600061428602</v>
      </c>
      <c r="H174" s="73">
        <v>7.1428600061428602</v>
      </c>
      <c r="I174" s="73">
        <v>7.1428600061428602</v>
      </c>
      <c r="J174" s="73">
        <v>7.1428600061428602</v>
      </c>
      <c r="K174" s="73">
        <v>7.1428600061428602</v>
      </c>
      <c r="L174" s="73">
        <v>7.1428600061428602</v>
      </c>
      <c r="M174" s="73">
        <v>7.1428600061428602</v>
      </c>
      <c r="N174" s="73">
        <v>7.1285599990000001</v>
      </c>
      <c r="O174" s="73">
        <v>6.9801249990000001</v>
      </c>
      <c r="P174" s="73">
        <v>6.2814999990000002</v>
      </c>
      <c r="Q174" s="73">
        <v>6.2949999989999998</v>
      </c>
      <c r="R174" s="73">
        <v>6.2949999989999998</v>
      </c>
      <c r="S174" s="73">
        <v>6.2949999989999998</v>
      </c>
      <c r="T174" s="73">
        <v>6.2949999989999998</v>
      </c>
      <c r="U174" s="73">
        <v>6.2949999989999998</v>
      </c>
      <c r="V174" s="73">
        <v>6.2949999989999998</v>
      </c>
      <c r="W174" s="73">
        <v>6.2949999989999998</v>
      </c>
      <c r="X174" s="73">
        <v>6.2949999989999998</v>
      </c>
      <c r="Y174" s="73">
        <v>10.750349999000001</v>
      </c>
      <c r="Z174" s="73">
        <v>15.787658332333301</v>
      </c>
      <c r="AA174" s="73">
        <v>20.0185499995833</v>
      </c>
      <c r="AB174" s="73">
        <v>39.487141666666702</v>
      </c>
      <c r="AC174" s="73">
        <v>72</v>
      </c>
      <c r="AD174" s="73">
        <v>105.177083333333</v>
      </c>
      <c r="AE174" s="73">
        <v>170.45275000000001</v>
      </c>
      <c r="AF174" s="73">
        <v>490.675166666667</v>
      </c>
      <c r="AL174" s="1"/>
      <c r="AM174" s="1"/>
      <c r="AN174" s="1"/>
      <c r="AO174" s="1"/>
      <c r="AP174" s="1"/>
      <c r="AQ174" s="1"/>
      <c r="AR174" s="1"/>
      <c r="AS174" s="1"/>
      <c r="AT174" s="1"/>
      <c r="AU174" s="1"/>
      <c r="AV174" s="1"/>
      <c r="AW174" s="1"/>
      <c r="AX174" s="1"/>
      <c r="AY174" s="1"/>
      <c r="AZ174" s="1"/>
      <c r="BA174" s="1"/>
      <c r="BB174" s="1"/>
      <c r="BC174" s="1"/>
      <c r="BD174" s="1"/>
      <c r="BE174" s="1"/>
      <c r="BF174" s="1"/>
    </row>
    <row r="175" spans="1:58">
      <c r="A175" s="73" t="s">
        <v>491</v>
      </c>
      <c r="B175" s="73" t="s">
        <v>492</v>
      </c>
      <c r="C175" s="73">
        <v>0.71428599971428597</v>
      </c>
      <c r="D175" s="73">
        <v>0.71428599971428597</v>
      </c>
      <c r="E175" s="73">
        <v>0.71428599971428597</v>
      </c>
      <c r="F175" s="73">
        <v>0.71428599971428597</v>
      </c>
      <c r="G175" s="73">
        <v>0.71428599971428597</v>
      </c>
      <c r="H175" s="73">
        <v>0.71428599971428597</v>
      </c>
      <c r="I175" s="73">
        <v>0.71428599971428597</v>
      </c>
      <c r="J175" s="73">
        <v>0.71428599971428597</v>
      </c>
      <c r="K175" s="73">
        <v>0.71428599971428597</v>
      </c>
      <c r="L175" s="73">
        <v>0.71428599971428597</v>
      </c>
      <c r="M175" s="73">
        <v>0.71428599971428597</v>
      </c>
      <c r="N175" s="73">
        <v>0.71521699900000002</v>
      </c>
      <c r="O175" s="73">
        <v>0.76870451342999402</v>
      </c>
      <c r="P175" s="73">
        <v>0.69395909802109201</v>
      </c>
      <c r="Q175" s="73">
        <v>0.67947700357025098</v>
      </c>
      <c r="R175" s="73">
        <v>0.73950775529633594</v>
      </c>
      <c r="S175" s="73">
        <v>0.86956521814744803</v>
      </c>
      <c r="T175" s="73">
        <v>0.86956521814744803</v>
      </c>
      <c r="U175" s="73">
        <v>0.86956521814744803</v>
      </c>
      <c r="V175" s="73">
        <v>0.84202260193494305</v>
      </c>
      <c r="W175" s="73">
        <v>0.77883373727604199</v>
      </c>
      <c r="X175" s="73">
        <v>0.87757894275815296</v>
      </c>
      <c r="Y175" s="73">
        <v>1.0858158330833301</v>
      </c>
      <c r="Z175" s="73">
        <v>1.1140999997500001</v>
      </c>
      <c r="AA175" s="73">
        <v>1.47527749975</v>
      </c>
      <c r="AB175" s="73">
        <v>2.2286749994166701</v>
      </c>
      <c r="AC175" s="73">
        <v>2.2850316664166699</v>
      </c>
      <c r="AD175" s="73">
        <v>2.03603333333333</v>
      </c>
      <c r="AE175" s="73">
        <v>2.2734675000000002</v>
      </c>
      <c r="AF175" s="73">
        <v>2.6226775</v>
      </c>
      <c r="AG175" s="73">
        <v>2.58732083333333</v>
      </c>
      <c r="AH175" s="73">
        <v>2.7613150000000002</v>
      </c>
      <c r="AI175" s="73">
        <v>2.8520141666666698</v>
      </c>
      <c r="AJ175" s="73">
        <v>3.2677415833333301</v>
      </c>
      <c r="AK175" s="73">
        <v>3.5507983333333302</v>
      </c>
      <c r="AL175" s="1">
        <v>3.6270850000000001</v>
      </c>
      <c r="AM175" s="1">
        <v>4.2993491666666701</v>
      </c>
      <c r="AN175" s="1">
        <v>4.6079616666666698</v>
      </c>
      <c r="AO175" s="1">
        <v>5.52828416666667</v>
      </c>
      <c r="AP175" s="1">
        <v>6.1094841666666699</v>
      </c>
      <c r="AQ175" s="1">
        <v>6.9398283333333302</v>
      </c>
      <c r="AR175" s="1">
        <v>8.6091808333333297</v>
      </c>
      <c r="AS175" s="1">
        <v>10.540746666666699</v>
      </c>
      <c r="AT175" s="1">
        <v>7.5647491666666697</v>
      </c>
      <c r="AU175" s="1">
        <v>6.4596925000000001</v>
      </c>
      <c r="AV175" s="1">
        <v>6.3593283333333304</v>
      </c>
      <c r="AW175" s="1">
        <v>6.7715491666666701</v>
      </c>
      <c r="AX175" s="1">
        <v>7.0453650000000003</v>
      </c>
      <c r="AY175" s="1">
        <v>8.26122333333333</v>
      </c>
      <c r="AZ175" s="1">
        <v>8.4736741582488797</v>
      </c>
      <c r="BA175" s="1">
        <v>7.3212219611528804</v>
      </c>
      <c r="BB175" s="1">
        <v>7.2611321323273499</v>
      </c>
      <c r="BC175" s="1">
        <v>8.2099686265933105</v>
      </c>
      <c r="BD175" s="1">
        <v>9.6550560691352594</v>
      </c>
      <c r="BE175" s="1">
        <v>10.852655568783099</v>
      </c>
      <c r="BF175" s="1">
        <v>12.7589308811644</v>
      </c>
    </row>
    <row r="176" spans="1:58">
      <c r="A176" s="73" t="s">
        <v>493</v>
      </c>
      <c r="B176" s="73" t="s">
        <v>494</v>
      </c>
      <c r="AL176" s="1"/>
      <c r="AM176" s="1"/>
      <c r="AN176" s="1"/>
      <c r="AO176" s="1"/>
      <c r="AP176" s="1"/>
      <c r="AQ176" s="1"/>
      <c r="AR176" s="1"/>
      <c r="AS176" s="1"/>
      <c r="AT176" s="1"/>
      <c r="AU176" s="1"/>
      <c r="AV176" s="1"/>
      <c r="AW176" s="1"/>
      <c r="AX176" s="1"/>
      <c r="AY176" s="1"/>
      <c r="AZ176" s="1"/>
      <c r="BA176" s="1"/>
      <c r="BB176" s="1"/>
      <c r="BC176" s="1"/>
      <c r="BD176" s="1"/>
      <c r="BE176" s="1"/>
      <c r="BF176" s="1"/>
    </row>
    <row r="177" spans="1:58">
      <c r="A177" s="73" t="s">
        <v>495</v>
      </c>
      <c r="B177" s="73" t="s">
        <v>496</v>
      </c>
      <c r="C177" s="73">
        <v>60.000000059000001</v>
      </c>
      <c r="D177" s="73">
        <v>60.000000059000001</v>
      </c>
      <c r="E177" s="73">
        <v>60.000000059000001</v>
      </c>
      <c r="F177" s="73">
        <v>60.000000059000001</v>
      </c>
      <c r="G177" s="73">
        <v>60.000000059000001</v>
      </c>
      <c r="H177" s="73">
        <v>60.000000059000001</v>
      </c>
      <c r="I177" s="73">
        <v>60.000000059000001</v>
      </c>
      <c r="J177" s="73">
        <v>61.666666727500001</v>
      </c>
      <c r="K177" s="73">
        <v>70.000000069999999</v>
      </c>
      <c r="L177" s="73">
        <v>70.000000069999999</v>
      </c>
      <c r="M177" s="73">
        <v>70.000000069999999</v>
      </c>
      <c r="N177" s="73">
        <v>69.468666707166705</v>
      </c>
      <c r="O177" s="73">
        <v>64.271416665916703</v>
      </c>
      <c r="P177" s="73">
        <v>58.260083332333302</v>
      </c>
      <c r="Q177" s="73">
        <v>57.686499998999999</v>
      </c>
      <c r="R177" s="73">
        <v>57.406916665666699</v>
      </c>
      <c r="S177" s="73">
        <v>66.9029166660833</v>
      </c>
      <c r="T177" s="73">
        <v>75.961833332416703</v>
      </c>
      <c r="U177" s="73">
        <v>76.667833332833297</v>
      </c>
      <c r="V177" s="73">
        <v>67.124999999583295</v>
      </c>
      <c r="W177" s="73">
        <v>71.701916665916698</v>
      </c>
      <c r="X177" s="73">
        <v>92.321833332500006</v>
      </c>
      <c r="Y177" s="73">
        <v>109.859166665833</v>
      </c>
      <c r="Z177" s="73">
        <v>143.42991666633301</v>
      </c>
      <c r="AA177" s="73">
        <v>160.76099999966701</v>
      </c>
      <c r="AB177" s="73">
        <v>170.04408333316701</v>
      </c>
      <c r="AC177" s="73">
        <v>140.04837544216801</v>
      </c>
      <c r="AD177" s="73">
        <v>123.478333333333</v>
      </c>
      <c r="AE177" s="73">
        <v>116.486833333333</v>
      </c>
      <c r="AF177" s="73">
        <v>118.377666666667</v>
      </c>
      <c r="AG177" s="73">
        <v>101.933916666667</v>
      </c>
      <c r="AH177" s="73">
        <v>103.911583333333</v>
      </c>
      <c r="AI177" s="73">
        <v>102.379083333333</v>
      </c>
      <c r="AJ177" s="73">
        <v>127.260416666667</v>
      </c>
      <c r="AK177" s="73">
        <v>133.957955</v>
      </c>
      <c r="AL177" s="1">
        <v>124.68899999999999</v>
      </c>
      <c r="AM177" s="1">
        <v>126.661583333333</v>
      </c>
      <c r="AN177" s="1">
        <v>146.41362833333301</v>
      </c>
      <c r="AO177" s="1">
        <v>149.395331666667</v>
      </c>
      <c r="AP177" s="1"/>
      <c r="AQ177" s="1"/>
      <c r="AR177" s="1"/>
      <c r="AS177" s="1"/>
      <c r="AT177" s="1"/>
      <c r="AU177" s="1"/>
      <c r="AV177" s="1"/>
      <c r="AW177" s="1"/>
      <c r="AX177" s="1"/>
      <c r="AY177" s="1"/>
      <c r="AZ177" s="1"/>
      <c r="BA177" s="1"/>
      <c r="BB177" s="1"/>
      <c r="BC177" s="1"/>
      <c r="BD177" s="1"/>
      <c r="BE177" s="1"/>
      <c r="BF177" s="1"/>
    </row>
    <row r="178" spans="1:58">
      <c r="A178" s="73" t="s">
        <v>497</v>
      </c>
      <c r="B178" s="73" t="s">
        <v>498</v>
      </c>
      <c r="C178" s="73">
        <v>4.7619000037618999</v>
      </c>
      <c r="D178" s="73">
        <v>4.7619000037618999</v>
      </c>
      <c r="E178" s="73">
        <v>4.7619000037618999</v>
      </c>
      <c r="F178" s="73">
        <v>4.7619000037618999</v>
      </c>
      <c r="G178" s="73">
        <v>4.7619000037618999</v>
      </c>
      <c r="H178" s="73">
        <v>4.7619000037618999</v>
      </c>
      <c r="I178" s="73">
        <v>4.7619000037618999</v>
      </c>
      <c r="J178" s="73">
        <v>4.8611058367976101</v>
      </c>
      <c r="K178" s="73">
        <v>5.9523700049523702</v>
      </c>
      <c r="L178" s="73">
        <v>5.9523700049523702</v>
      </c>
      <c r="M178" s="73">
        <v>5.9523700049523702</v>
      </c>
      <c r="N178" s="73">
        <v>5.9349486209637803</v>
      </c>
      <c r="O178" s="73">
        <v>5.9703171818733498</v>
      </c>
      <c r="P178" s="73">
        <v>6.4024999989999998</v>
      </c>
      <c r="Q178" s="73">
        <v>6.6507499990000003</v>
      </c>
      <c r="R178" s="73">
        <v>7.00716666566667</v>
      </c>
      <c r="S178" s="73">
        <v>8.4119999990833296</v>
      </c>
      <c r="T178" s="73">
        <v>8.8728333326666693</v>
      </c>
      <c r="U178" s="73">
        <v>15.610666665749999</v>
      </c>
      <c r="V178" s="73">
        <v>15.571833332583299</v>
      </c>
      <c r="W178" s="73">
        <v>16.534416666166699</v>
      </c>
      <c r="X178" s="73">
        <v>19.245749999166701</v>
      </c>
      <c r="Y178" s="73">
        <v>20.812249998999999</v>
      </c>
      <c r="Z178" s="73">
        <v>23.528583332416702</v>
      </c>
      <c r="AA178" s="73">
        <v>25.438166666083301</v>
      </c>
      <c r="AB178" s="73">
        <v>27.162583333000001</v>
      </c>
      <c r="AC178" s="73">
        <v>28.017333333250001</v>
      </c>
      <c r="AD178" s="73">
        <v>29.444749999999999</v>
      </c>
      <c r="AE178" s="73">
        <v>31.806750000000001</v>
      </c>
      <c r="AF178" s="73">
        <v>36.047083333333298</v>
      </c>
      <c r="AG178" s="73">
        <v>40.062916666666702</v>
      </c>
      <c r="AH178" s="73">
        <v>41.371499999999997</v>
      </c>
      <c r="AI178" s="73">
        <v>43.829625</v>
      </c>
      <c r="AJ178" s="73">
        <v>48.322167499999999</v>
      </c>
      <c r="AK178" s="73">
        <v>49.415141666666699</v>
      </c>
      <c r="AL178" s="1">
        <v>51.251589166666697</v>
      </c>
      <c r="AM178" s="1">
        <v>55.271444166666697</v>
      </c>
      <c r="AN178" s="1">
        <v>58.994605</v>
      </c>
      <c r="AO178" s="1">
        <v>64.450118333333293</v>
      </c>
      <c r="AP178" s="1">
        <v>70.635450000000006</v>
      </c>
      <c r="AQ178" s="1">
        <v>77.005116666666694</v>
      </c>
      <c r="AR178" s="1">
        <v>89.383013333333295</v>
      </c>
      <c r="AS178" s="1">
        <v>95.662064999999998</v>
      </c>
      <c r="AT178" s="1">
        <v>96.520950833333302</v>
      </c>
      <c r="AU178" s="1">
        <v>101.1944575</v>
      </c>
      <c r="AV178" s="1">
        <v>100.498051666667</v>
      </c>
      <c r="AW178" s="1">
        <v>103.914445833333</v>
      </c>
      <c r="AX178" s="1">
        <v>110.623233333333</v>
      </c>
      <c r="AY178" s="1">
        <v>108.33376271929799</v>
      </c>
      <c r="AZ178" s="1">
        <v>114.94478333333301</v>
      </c>
      <c r="BA178" s="1">
        <v>113.064480448821</v>
      </c>
      <c r="BB178" s="1">
        <v>110.565207851396</v>
      </c>
      <c r="BC178" s="1">
        <v>127.60335350681</v>
      </c>
      <c r="BD178" s="1">
        <v>129.06903093288801</v>
      </c>
      <c r="BE178" s="1">
        <v>130.564685218829</v>
      </c>
      <c r="BF178" s="1">
        <v>135.856912797089</v>
      </c>
    </row>
    <row r="179" spans="1:58">
      <c r="A179" s="73" t="s">
        <v>499</v>
      </c>
      <c r="B179" s="73" t="s">
        <v>500</v>
      </c>
      <c r="C179" s="73">
        <v>1.7142900007142901</v>
      </c>
      <c r="D179" s="73">
        <v>1.7142900007142901</v>
      </c>
      <c r="E179" s="73">
        <v>1.7142900007142901</v>
      </c>
      <c r="F179" s="73">
        <v>1.7142900007142901</v>
      </c>
      <c r="G179" s="73">
        <v>1.7142900007142901</v>
      </c>
      <c r="H179" s="73">
        <v>1.7142900007142901</v>
      </c>
      <c r="I179" s="73">
        <v>1.7142900007142901</v>
      </c>
      <c r="J179" s="73">
        <v>1.7619083340952399</v>
      </c>
      <c r="K179" s="73">
        <v>2.0000000010000001</v>
      </c>
      <c r="L179" s="73">
        <v>2.0000000010000001</v>
      </c>
      <c r="M179" s="73">
        <v>2.0000000010000001</v>
      </c>
      <c r="N179" s="73">
        <v>1.97487273321145</v>
      </c>
      <c r="O179" s="73">
        <v>1.9212781494760101</v>
      </c>
      <c r="P179" s="73">
        <v>1.9592192359816101</v>
      </c>
      <c r="Q179" s="73">
        <v>2.0532324085176299</v>
      </c>
      <c r="R179" s="73">
        <v>2.16979583233333</v>
      </c>
      <c r="S179" s="73">
        <v>2.6146708328333301</v>
      </c>
      <c r="T179" s="73">
        <v>2.7</v>
      </c>
      <c r="U179" s="73">
        <v>2.7</v>
      </c>
      <c r="V179" s="73">
        <v>2.7</v>
      </c>
      <c r="W179" s="73">
        <v>2.7</v>
      </c>
      <c r="X179" s="73">
        <v>2.7</v>
      </c>
      <c r="Y179" s="73">
        <v>2.7</v>
      </c>
      <c r="Z179" s="73">
        <v>2.7</v>
      </c>
      <c r="AA179" s="73">
        <v>2.7</v>
      </c>
      <c r="AB179" s="73">
        <v>2.7</v>
      </c>
      <c r="AC179" s="73">
        <v>2.7</v>
      </c>
      <c r="AD179" s="73">
        <v>2.7</v>
      </c>
      <c r="AE179" s="73">
        <v>2.7</v>
      </c>
      <c r="AF179" s="73">
        <v>2.7</v>
      </c>
      <c r="AG179" s="73">
        <v>2.7</v>
      </c>
      <c r="AH179" s="73">
        <v>2.7</v>
      </c>
      <c r="AI179" s="73">
        <v>2.7</v>
      </c>
      <c r="AJ179" s="73">
        <v>2.7</v>
      </c>
      <c r="AK179" s="73">
        <v>2.7</v>
      </c>
      <c r="AL179" s="1">
        <v>2.7</v>
      </c>
      <c r="AM179" s="1">
        <v>2.7</v>
      </c>
      <c r="AN179" s="1">
        <v>2.7</v>
      </c>
      <c r="AO179" s="1">
        <v>2.7</v>
      </c>
      <c r="AP179" s="1">
        <v>2.7</v>
      </c>
      <c r="AQ179" s="1">
        <v>2.7</v>
      </c>
      <c r="AR179" s="1">
        <v>2.7</v>
      </c>
      <c r="AS179" s="1">
        <v>2.7</v>
      </c>
      <c r="AT179" s="1">
        <v>2.7</v>
      </c>
      <c r="AU179" s="1">
        <v>2.7</v>
      </c>
      <c r="AV179" s="1">
        <v>2.7</v>
      </c>
      <c r="AW179" s="1">
        <v>2.7</v>
      </c>
      <c r="AX179" s="1">
        <v>2.7</v>
      </c>
      <c r="AY179" s="1">
        <v>2.7</v>
      </c>
      <c r="AZ179" s="1">
        <v>2.7</v>
      </c>
      <c r="BA179" s="1">
        <v>2.7</v>
      </c>
      <c r="BB179" s="1">
        <v>2.7</v>
      </c>
      <c r="BC179" s="1">
        <v>2.7</v>
      </c>
      <c r="BD179" s="1">
        <v>2.7</v>
      </c>
      <c r="BE179" s="1">
        <v>2.7</v>
      </c>
      <c r="BF179" s="1">
        <v>2.7</v>
      </c>
    </row>
    <row r="180" spans="1:58">
      <c r="A180" s="73" t="s">
        <v>501</v>
      </c>
      <c r="B180" s="73" t="s">
        <v>502</v>
      </c>
      <c r="C180" s="73">
        <v>1.7142900007142901</v>
      </c>
      <c r="D180" s="73">
        <v>1.7142900007142901</v>
      </c>
      <c r="E180" s="73">
        <v>1.7142900007142901</v>
      </c>
      <c r="F180" s="73">
        <v>1.7142900007142901</v>
      </c>
      <c r="G180" s="73">
        <v>1.7142900007142901</v>
      </c>
      <c r="H180" s="73">
        <v>1.7142900007142901</v>
      </c>
      <c r="I180" s="73">
        <v>1.7142900007142901</v>
      </c>
      <c r="J180" s="73">
        <v>1.7619083340952399</v>
      </c>
      <c r="K180" s="73">
        <v>2.0000000010000001</v>
      </c>
      <c r="L180" s="73">
        <v>2.0000000010000001</v>
      </c>
      <c r="M180" s="73">
        <v>2.0000000010000001</v>
      </c>
      <c r="N180" s="73">
        <v>1.97487273321145</v>
      </c>
      <c r="O180" s="73">
        <v>1.9212781494760101</v>
      </c>
      <c r="P180" s="73">
        <v>1.9592192359816101</v>
      </c>
      <c r="Q180" s="73">
        <v>2.0532324085176299</v>
      </c>
      <c r="R180" s="73">
        <v>2.16979583233333</v>
      </c>
      <c r="S180" s="73">
        <v>2.6146708328333301</v>
      </c>
      <c r="T180" s="73">
        <v>2.7</v>
      </c>
      <c r="U180" s="73">
        <v>2.7</v>
      </c>
      <c r="V180" s="73">
        <v>2.7</v>
      </c>
      <c r="W180" s="73">
        <v>2.7</v>
      </c>
      <c r="X180" s="73">
        <v>2.7</v>
      </c>
      <c r="Y180" s="73">
        <v>2.7</v>
      </c>
      <c r="Z180" s="73">
        <v>2.7</v>
      </c>
      <c r="AA180" s="73">
        <v>2.7</v>
      </c>
      <c r="AB180" s="73">
        <v>2.7</v>
      </c>
      <c r="AC180" s="73">
        <v>2.7</v>
      </c>
      <c r="AD180" s="73">
        <v>2.7</v>
      </c>
      <c r="AE180" s="73">
        <v>2.7</v>
      </c>
      <c r="AF180" s="73">
        <v>2.7</v>
      </c>
      <c r="AG180" s="73">
        <v>2.7</v>
      </c>
      <c r="AH180" s="73">
        <v>2.7</v>
      </c>
      <c r="AI180" s="73">
        <v>2.7</v>
      </c>
      <c r="AJ180" s="73">
        <v>2.7</v>
      </c>
      <c r="AK180" s="73">
        <v>2.7</v>
      </c>
      <c r="AL180" s="1">
        <v>2.7</v>
      </c>
      <c r="AM180" s="1">
        <v>2.7</v>
      </c>
      <c r="AN180" s="1">
        <v>2.7</v>
      </c>
      <c r="AO180" s="1">
        <v>2.7</v>
      </c>
      <c r="AP180" s="1">
        <v>2.7</v>
      </c>
      <c r="AQ180" s="1">
        <v>2.7</v>
      </c>
      <c r="AR180" s="1">
        <v>2.7</v>
      </c>
      <c r="AS180" s="1">
        <v>2.7</v>
      </c>
      <c r="AT180" s="1">
        <v>2.7</v>
      </c>
      <c r="AU180" s="1">
        <v>2.7</v>
      </c>
      <c r="AV180" s="1">
        <v>2.7</v>
      </c>
      <c r="AW180" s="1">
        <v>2.7</v>
      </c>
      <c r="AX180" s="1">
        <v>2.7</v>
      </c>
      <c r="AY180" s="1">
        <v>2.7</v>
      </c>
      <c r="AZ180" s="1">
        <v>2.7</v>
      </c>
      <c r="BA180" s="1">
        <v>2.7</v>
      </c>
      <c r="BB180" s="1">
        <v>2.7</v>
      </c>
      <c r="BC180" s="1">
        <v>2.7</v>
      </c>
      <c r="BD180" s="1">
        <v>2.7</v>
      </c>
      <c r="BE180" s="1">
        <v>2.7</v>
      </c>
      <c r="BF180" s="1">
        <v>2.7</v>
      </c>
    </row>
    <row r="181" spans="1:58">
      <c r="A181" s="73" t="s">
        <v>503</v>
      </c>
      <c r="B181" s="73" t="s">
        <v>504</v>
      </c>
      <c r="AL181" s="1"/>
      <c r="AM181" s="1"/>
      <c r="AN181" s="1"/>
      <c r="AO181" s="1"/>
      <c r="AP181" s="1"/>
      <c r="AQ181" s="1"/>
      <c r="AR181" s="1"/>
      <c r="AS181" s="1"/>
      <c r="AT181" s="1"/>
      <c r="AU181" s="1"/>
      <c r="AV181" s="1"/>
      <c r="AW181" s="1"/>
      <c r="AX181" s="1"/>
      <c r="AY181" s="1"/>
      <c r="AZ181" s="1"/>
      <c r="BA181" s="1"/>
      <c r="BB181" s="1"/>
      <c r="BC181" s="1"/>
      <c r="BD181" s="1"/>
      <c r="BE181" s="1"/>
      <c r="BF181" s="1"/>
    </row>
    <row r="182" spans="1:58">
      <c r="A182" s="76" t="s">
        <v>607</v>
      </c>
      <c r="B182" s="73" t="s">
        <v>506</v>
      </c>
      <c r="C182" s="73">
        <v>1.7142900007142901</v>
      </c>
      <c r="D182" s="73">
        <v>1.7142900007142901</v>
      </c>
      <c r="E182" s="73">
        <v>1.7142900007142901</v>
      </c>
      <c r="F182" s="73">
        <v>1.7142900007142901</v>
      </c>
      <c r="G182" s="73">
        <v>1.7142900007142901</v>
      </c>
      <c r="H182" s="73">
        <v>1.7142900007142901</v>
      </c>
      <c r="I182" s="73">
        <v>1.7142900007142901</v>
      </c>
      <c r="J182" s="73">
        <v>1.7619083340952399</v>
      </c>
      <c r="K182" s="73">
        <v>2.0000000010000001</v>
      </c>
      <c r="L182" s="73">
        <v>2.0000000010000001</v>
      </c>
      <c r="M182" s="73">
        <v>2.0000000010000001</v>
      </c>
      <c r="N182" s="73">
        <v>1.97487273321145</v>
      </c>
      <c r="O182" s="73">
        <v>1.9212781494760101</v>
      </c>
      <c r="P182" s="73">
        <v>1.9592192359816101</v>
      </c>
      <c r="Q182" s="73">
        <v>2.0532324085176299</v>
      </c>
      <c r="R182" s="73">
        <v>2.16979583233333</v>
      </c>
      <c r="S182" s="73">
        <v>2.6146708328333301</v>
      </c>
      <c r="T182" s="73">
        <v>2.7</v>
      </c>
      <c r="U182" s="73">
        <v>2.7</v>
      </c>
      <c r="V182" s="73">
        <v>2.7</v>
      </c>
      <c r="W182" s="73">
        <v>2.7</v>
      </c>
      <c r="X182" s="73">
        <v>2.7</v>
      </c>
      <c r="Y182" s="73">
        <v>2.7</v>
      </c>
      <c r="Z182" s="73">
        <v>2.7</v>
      </c>
      <c r="AA182" s="73">
        <v>2.7</v>
      </c>
      <c r="AB182" s="73">
        <v>2.7</v>
      </c>
      <c r="AC182" s="73">
        <v>2.7</v>
      </c>
      <c r="AD182" s="73">
        <v>2.7</v>
      </c>
      <c r="AE182" s="73">
        <v>2.7</v>
      </c>
      <c r="AF182" s="73">
        <v>2.7</v>
      </c>
      <c r="AG182" s="73">
        <v>2.7</v>
      </c>
      <c r="AH182" s="73">
        <v>2.7</v>
      </c>
      <c r="AI182" s="73">
        <v>2.7</v>
      </c>
      <c r="AJ182" s="73">
        <v>2.7</v>
      </c>
      <c r="AK182" s="73">
        <v>2.7</v>
      </c>
      <c r="AL182" s="1">
        <v>2.7</v>
      </c>
      <c r="AM182" s="1">
        <v>2.7</v>
      </c>
      <c r="AN182" s="1">
        <v>2.7</v>
      </c>
      <c r="AO182" s="1">
        <v>2.7</v>
      </c>
      <c r="AP182" s="1">
        <v>2.7</v>
      </c>
      <c r="AQ182" s="1">
        <v>2.7</v>
      </c>
      <c r="AR182" s="1">
        <v>2.7</v>
      </c>
      <c r="AS182" s="1">
        <v>2.7</v>
      </c>
      <c r="AT182" s="1">
        <v>2.7</v>
      </c>
      <c r="AU182" s="1">
        <v>2.7</v>
      </c>
      <c r="AV182" s="1">
        <v>2.7</v>
      </c>
      <c r="AW182" s="1">
        <v>2.7</v>
      </c>
      <c r="AX182" s="1">
        <v>2.7</v>
      </c>
      <c r="AY182" s="1">
        <v>2.7</v>
      </c>
      <c r="AZ182" s="1">
        <v>2.7</v>
      </c>
      <c r="BA182" s="1">
        <v>2.7</v>
      </c>
      <c r="BB182" s="1">
        <v>2.7</v>
      </c>
      <c r="BC182" s="1">
        <v>2.7</v>
      </c>
      <c r="BD182" s="1">
        <v>2.7</v>
      </c>
      <c r="BE182" s="1">
        <v>2.7</v>
      </c>
      <c r="BF182" s="1">
        <v>2.7</v>
      </c>
    </row>
    <row r="183" spans="1:58">
      <c r="A183" s="73" t="s">
        <v>507</v>
      </c>
      <c r="B183" s="73" t="s">
        <v>508</v>
      </c>
      <c r="C183" s="73">
        <v>3.4819999900000001E-4</v>
      </c>
      <c r="D183" s="73">
        <v>3.4819999900000001E-4</v>
      </c>
      <c r="E183" s="73">
        <v>3.4819999900000001E-4</v>
      </c>
      <c r="F183" s="73">
        <v>3.4819999900000001E-4</v>
      </c>
      <c r="G183" s="73">
        <v>3.4819999900000001E-4</v>
      </c>
      <c r="H183" s="73">
        <v>3.4819999900000001E-4</v>
      </c>
      <c r="I183" s="73">
        <v>3.4819999900000001E-4</v>
      </c>
      <c r="J183" s="73">
        <v>3.4819999900000001E-4</v>
      </c>
      <c r="K183" s="73">
        <v>3.4819999900000001E-4</v>
      </c>
      <c r="L183" s="73">
        <v>3.4819999900000001E-4</v>
      </c>
      <c r="M183" s="73">
        <v>3.4819999900000001E-4</v>
      </c>
      <c r="N183" s="73">
        <v>3.4819999900000001E-4</v>
      </c>
      <c r="O183" s="73">
        <v>3.4819999900000001E-4</v>
      </c>
      <c r="P183" s="73">
        <v>3.4819999900000001E-4</v>
      </c>
      <c r="Q183" s="73">
        <v>3.4819999900000001E-4</v>
      </c>
      <c r="R183" s="73">
        <v>3.4819999900000001E-4</v>
      </c>
      <c r="S183" s="73">
        <v>3.4819999900000001E-4</v>
      </c>
      <c r="T183" s="73">
        <v>3.4820616566666701E-4</v>
      </c>
      <c r="U183" s="73">
        <v>3.7745183233333301E-4</v>
      </c>
      <c r="V183" s="73">
        <v>4.29166665666667E-4</v>
      </c>
      <c r="W183" s="73">
        <v>4.9999999900000001E-4</v>
      </c>
      <c r="X183" s="73">
        <v>5.5885833233333302E-4</v>
      </c>
      <c r="Y183" s="73">
        <v>9.5229999916666595E-4</v>
      </c>
      <c r="Z183" s="73">
        <v>1.2999999999999999E-3</v>
      </c>
      <c r="AA183" s="73">
        <v>1.2999999999999999E-3</v>
      </c>
      <c r="AB183" s="73">
        <v>2.3040249999166699E-3</v>
      </c>
      <c r="AC183" s="73">
        <v>2.5000000000000001E-3</v>
      </c>
      <c r="AD183" s="73">
        <v>3.0000000000000001E-3</v>
      </c>
      <c r="AE183" s="73">
        <v>4.4999999999999997E-3</v>
      </c>
      <c r="AF183" s="73">
        <v>4.4999999999999997E-3</v>
      </c>
      <c r="AG183" s="73">
        <v>4.4999999999999997E-3</v>
      </c>
      <c r="AH183" s="73">
        <v>6.95564166666667E-3</v>
      </c>
      <c r="AI183" s="73">
        <v>9.7431666666666694E-2</v>
      </c>
      <c r="AJ183" s="73">
        <v>0.159313916666667</v>
      </c>
      <c r="AK183" s="73">
        <v>0.28960891666666699</v>
      </c>
      <c r="AL183" s="1">
        <v>0.58087374999999997</v>
      </c>
      <c r="AM183" s="1">
        <v>1.2507916666666701</v>
      </c>
      <c r="AN183" s="1">
        <v>1.5757425</v>
      </c>
      <c r="AO183" s="1">
        <v>2.0080191666666698</v>
      </c>
      <c r="AP183" s="1">
        <v>2.52550416666667</v>
      </c>
      <c r="AQ183" s="1">
        <v>2.5712250000000001</v>
      </c>
      <c r="AR183" s="1">
        <v>2.5870210416666701</v>
      </c>
      <c r="AS183" s="1">
        <v>2.6330583333333299</v>
      </c>
      <c r="AT183" s="1">
        <v>2.60983433333333</v>
      </c>
      <c r="AU183" s="1">
        <v>2.5790500000000001</v>
      </c>
      <c r="AV183" s="1">
        <v>2.4360583333333299</v>
      </c>
      <c r="AW183" s="1">
        <v>2.17153333333333</v>
      </c>
      <c r="AX183" s="1">
        <v>2.0160999999999998</v>
      </c>
      <c r="AY183" s="1">
        <v>2.0901628287698402</v>
      </c>
      <c r="AZ183" s="1">
        <v>2.3015333333333299</v>
      </c>
      <c r="BA183" s="1">
        <v>2.30600092016667</v>
      </c>
      <c r="BB183" s="1">
        <v>2.6666196217746898</v>
      </c>
      <c r="BC183" s="1">
        <v>3.5729583333333301</v>
      </c>
      <c r="BD183" s="1">
        <v>4.7567605470882102</v>
      </c>
      <c r="BE183" s="1">
        <v>5.7368666666666703</v>
      </c>
      <c r="BF183" s="1"/>
    </row>
    <row r="184" spans="1:58">
      <c r="A184" s="73" t="s">
        <v>509</v>
      </c>
      <c r="B184" s="73" t="s">
        <v>510</v>
      </c>
      <c r="C184" s="73">
        <v>1.885E-3</v>
      </c>
      <c r="D184" s="73">
        <v>1.885E-3</v>
      </c>
      <c r="E184" s="73">
        <v>1.885E-3</v>
      </c>
      <c r="F184" s="73">
        <v>1.885E-3</v>
      </c>
      <c r="G184" s="73">
        <v>1.885E-3</v>
      </c>
      <c r="H184" s="73">
        <v>1.885E-3</v>
      </c>
      <c r="I184" s="73">
        <v>1.885E-3</v>
      </c>
      <c r="J184" s="73">
        <v>1.885E-3</v>
      </c>
      <c r="K184" s="73">
        <v>1.885E-3</v>
      </c>
      <c r="L184" s="73">
        <v>1.885E-3</v>
      </c>
      <c r="M184" s="73">
        <v>1.885E-3</v>
      </c>
      <c r="N184" s="73">
        <v>1.8835833333000001E-3</v>
      </c>
      <c r="O184" s="73">
        <v>1.7849999999999999E-3</v>
      </c>
      <c r="P184" s="73">
        <v>1.7849999999999999E-3</v>
      </c>
      <c r="Q184" s="73">
        <v>1.7849999999999999E-3</v>
      </c>
      <c r="R184" s="73">
        <v>1.7849999999999999E-3</v>
      </c>
      <c r="S184" s="73">
        <v>1.7849999999999999E-3</v>
      </c>
      <c r="T184" s="73">
        <v>1.7849999999999999E-3</v>
      </c>
      <c r="U184" s="73">
        <v>1.7849999999999999E-3</v>
      </c>
      <c r="V184" s="73">
        <v>1.7849999999999999E-3</v>
      </c>
      <c r="W184" s="73">
        <v>1.7849999999999999E-3</v>
      </c>
      <c r="X184" s="73">
        <v>1.7849999999999999E-3</v>
      </c>
      <c r="Y184" s="73">
        <v>1.7849999999999999E-3</v>
      </c>
      <c r="Z184" s="73">
        <v>1.7849999999999999E-3</v>
      </c>
      <c r="AA184" s="73">
        <v>1.7849999999999999E-3</v>
      </c>
      <c r="AB184" s="73">
        <v>1.7849999999999999E-3</v>
      </c>
      <c r="AC184" s="73">
        <v>1.7849999999999999E-3</v>
      </c>
      <c r="AD184" s="73">
        <v>1.7849999999999999E-3</v>
      </c>
      <c r="AE184" s="73">
        <v>1.7849999999999999E-3</v>
      </c>
      <c r="AF184" s="73">
        <v>1.7849999999999999E-3</v>
      </c>
      <c r="AG184" s="73">
        <v>1.7849999999999999E-3</v>
      </c>
      <c r="AH184" s="73">
        <v>1.7849999999999999E-3</v>
      </c>
      <c r="AI184" s="73">
        <v>1.7849999999999999E-3</v>
      </c>
      <c r="AJ184" s="73">
        <v>1.7849999999999999E-3</v>
      </c>
      <c r="AK184" s="73">
        <v>0.22246075759</v>
      </c>
      <c r="AL184" s="1">
        <v>0.44277198913867399</v>
      </c>
      <c r="AM184" s="1">
        <v>0.40101835370904798</v>
      </c>
      <c r="AN184" s="1">
        <v>0.401566152294698</v>
      </c>
      <c r="AO184" s="1">
        <v>0.40160642570281102</v>
      </c>
      <c r="AP184" s="1">
        <v>0.83408426422225102</v>
      </c>
      <c r="AQ184" s="1">
        <v>1.3224905154787401</v>
      </c>
      <c r="AR184" s="1">
        <v>2.1781822542340898</v>
      </c>
      <c r="AS184" s="1">
        <v>2.3467500000000001</v>
      </c>
      <c r="AT184" s="1">
        <v>2.6013333333333302</v>
      </c>
      <c r="AU184" s="1">
        <v>2.7335833333333301</v>
      </c>
      <c r="AV184" s="1">
        <v>2.73166666666667</v>
      </c>
      <c r="AW184" s="1">
        <v>2.7437499999999999</v>
      </c>
      <c r="AX184" s="1">
        <v>2.7450000000000001</v>
      </c>
      <c r="AY184" s="1">
        <v>2.7450000000000001</v>
      </c>
      <c r="AZ184" s="1">
        <v>2.7450000000000001</v>
      </c>
      <c r="BA184" s="1">
        <v>2.7454166666666699</v>
      </c>
      <c r="BB184" s="1">
        <v>3.2679999999999998</v>
      </c>
      <c r="BC184" s="1">
        <v>3.3</v>
      </c>
      <c r="BD184" s="1">
        <v>3.3</v>
      </c>
      <c r="BE184" s="1">
        <v>3.3</v>
      </c>
      <c r="BF184" s="1">
        <v>3.4166666666666701</v>
      </c>
    </row>
    <row r="185" spans="1:58">
      <c r="A185" s="73" t="s">
        <v>511</v>
      </c>
      <c r="B185" s="73" t="s">
        <v>512</v>
      </c>
      <c r="C185" s="73">
        <v>0.71428599971428597</v>
      </c>
      <c r="D185" s="73">
        <v>0.71428599971428597</v>
      </c>
      <c r="E185" s="73">
        <v>0.71428599971428597</v>
      </c>
      <c r="F185" s="73">
        <v>0.71428599971428597</v>
      </c>
      <c r="G185" s="73">
        <v>0.71428599971428597</v>
      </c>
      <c r="H185" s="73">
        <v>0.71428599971428597</v>
      </c>
      <c r="I185" s="73">
        <v>0.71428599971428597</v>
      </c>
      <c r="J185" s="73">
        <v>0.71428599971428597</v>
      </c>
      <c r="K185" s="73">
        <v>0.71428599971428597</v>
      </c>
      <c r="L185" s="73">
        <v>0.71428599971428597</v>
      </c>
      <c r="M185" s="73">
        <v>0.71428599971428597</v>
      </c>
      <c r="N185" s="73">
        <v>0.71521699900000002</v>
      </c>
      <c r="O185" s="73">
        <v>0.76870451342999402</v>
      </c>
      <c r="P185" s="73">
        <v>0.69395909802109201</v>
      </c>
      <c r="Q185" s="73">
        <v>0.67947700357025098</v>
      </c>
      <c r="R185" s="73">
        <v>0.73950775529633594</v>
      </c>
      <c r="S185" s="73">
        <v>0.86956521814744803</v>
      </c>
      <c r="T185" s="73">
        <v>0.86956521814744803</v>
      </c>
      <c r="U185" s="73">
        <v>0.86956521814744803</v>
      </c>
      <c r="V185" s="73">
        <v>0.84179807087060499</v>
      </c>
      <c r="W185" s="73">
        <v>0.77878999999999998</v>
      </c>
      <c r="X185" s="73">
        <v>0.87644333325000001</v>
      </c>
      <c r="Y185" s="73">
        <v>1.0858158330833301</v>
      </c>
      <c r="Z185" s="73">
        <v>1.1140999997500001</v>
      </c>
      <c r="AA185" s="73">
        <v>1.47527749975</v>
      </c>
      <c r="AB185" s="73">
        <v>2.2229158328333298</v>
      </c>
      <c r="AC185" s="73">
        <v>2.2850316664166699</v>
      </c>
      <c r="AD185" s="73">
        <v>2.03603333333333</v>
      </c>
      <c r="AE185" s="73">
        <v>2.2734675000000002</v>
      </c>
      <c r="AF185" s="73">
        <v>2.6226775</v>
      </c>
      <c r="AG185" s="73">
        <v>2.58732083333333</v>
      </c>
      <c r="AH185" s="73">
        <v>2.7613150000000002</v>
      </c>
      <c r="AI185" s="73">
        <v>2.8520141666666698</v>
      </c>
      <c r="AJ185" s="73">
        <v>3.2677415833333301</v>
      </c>
      <c r="AK185" s="73">
        <v>3.5507983333333302</v>
      </c>
      <c r="AL185" s="1">
        <v>3.6270850000000001</v>
      </c>
      <c r="AM185" s="1">
        <v>4.2993491666666701</v>
      </c>
      <c r="AN185" s="1">
        <v>4.6079616666666698</v>
      </c>
      <c r="AO185" s="1">
        <v>5.52828416666667</v>
      </c>
      <c r="AP185" s="1">
        <v>6.1094841666666699</v>
      </c>
      <c r="AQ185" s="1">
        <v>6.9398283333333302</v>
      </c>
      <c r="AR185" s="1">
        <v>8.6091808333333297</v>
      </c>
      <c r="AS185" s="1">
        <v>10.540746666666699</v>
      </c>
      <c r="AT185" s="1">
        <v>7.5647491666666697</v>
      </c>
      <c r="AU185" s="1">
        <v>6.4596925000000001</v>
      </c>
      <c r="AV185" s="1">
        <v>6.3593283333333304</v>
      </c>
      <c r="AW185" s="1">
        <v>6.7715491666666701</v>
      </c>
      <c r="AX185" s="1">
        <v>7.0453650000000003</v>
      </c>
      <c r="AY185" s="1">
        <v>8.26122333333333</v>
      </c>
      <c r="AZ185" s="1">
        <v>8.4736741582488797</v>
      </c>
      <c r="BA185" s="1">
        <v>7.3212219611528804</v>
      </c>
      <c r="BB185" s="1">
        <v>7.2611321323273499</v>
      </c>
      <c r="BC185" s="1">
        <v>8.2099686265933105</v>
      </c>
      <c r="BD185" s="1">
        <v>9.6550560691352594</v>
      </c>
      <c r="BE185" s="1">
        <v>10.852655568783099</v>
      </c>
      <c r="BF185" s="1">
        <v>12.7589308811644</v>
      </c>
    </row>
    <row r="186" spans="1:58">
      <c r="A186" s="73" t="s">
        <v>513</v>
      </c>
      <c r="B186" s="73" t="s">
        <v>514</v>
      </c>
      <c r="C186" s="73">
        <v>5.1732100041732103</v>
      </c>
      <c r="D186" s="73">
        <v>5.1732100041732103</v>
      </c>
      <c r="E186" s="73">
        <v>5.1732100041732103</v>
      </c>
      <c r="F186" s="73">
        <v>5.1732100041732103</v>
      </c>
      <c r="G186" s="73">
        <v>5.1732100041732103</v>
      </c>
      <c r="H186" s="73">
        <v>5.1732100041732103</v>
      </c>
      <c r="I186" s="73">
        <v>5.1732100041732103</v>
      </c>
      <c r="J186" s="73">
        <v>5.1732100041732103</v>
      </c>
      <c r="K186" s="73">
        <v>5.1732100041732103</v>
      </c>
      <c r="L186" s="73">
        <v>5.1732100041732103</v>
      </c>
      <c r="M186" s="73">
        <v>5.1732100041732103</v>
      </c>
      <c r="N186" s="73">
        <v>5.1259052475026801</v>
      </c>
      <c r="O186" s="73">
        <v>4.7624166656666702</v>
      </c>
      <c r="P186" s="73">
        <v>4.3672499990000002</v>
      </c>
      <c r="Q186" s="73">
        <v>4.4394249989999999</v>
      </c>
      <c r="R186" s="73">
        <v>4.1521916656666704</v>
      </c>
      <c r="S186" s="73">
        <v>4.35589166566667</v>
      </c>
      <c r="T186" s="73">
        <v>4.48164166566667</v>
      </c>
      <c r="U186" s="73">
        <v>4.5184749990000004</v>
      </c>
      <c r="V186" s="73">
        <v>4.2870833323333297</v>
      </c>
      <c r="W186" s="73">
        <v>4.2295749989999996</v>
      </c>
      <c r="X186" s="73">
        <v>5.0634416656666703</v>
      </c>
      <c r="Y186" s="73">
        <v>6.2826083323333304</v>
      </c>
      <c r="Z186" s="73">
        <v>7.6671083323333304</v>
      </c>
      <c r="AA186" s="73">
        <v>8.27179999941667</v>
      </c>
      <c r="AB186" s="73">
        <v>8.6039249996666705</v>
      </c>
      <c r="AC186" s="73">
        <v>7.1235833333333298</v>
      </c>
      <c r="AD186" s="73">
        <v>6.3404416666666696</v>
      </c>
      <c r="AE186" s="73">
        <v>6.1271500000000003</v>
      </c>
      <c r="AF186" s="73">
        <v>6.4468758333333298</v>
      </c>
      <c r="AG186" s="73">
        <v>5.9187900000000004</v>
      </c>
      <c r="AH186" s="73">
        <v>6.0474666666666703</v>
      </c>
      <c r="AI186" s="73">
        <v>5.8238333333333303</v>
      </c>
      <c r="AJ186" s="73">
        <v>7.7834266666666698</v>
      </c>
      <c r="AK186" s="73">
        <v>7.7159700000000004</v>
      </c>
      <c r="AL186" s="1">
        <v>7.13326833333333</v>
      </c>
      <c r="AM186" s="1">
        <v>6.7059558333333298</v>
      </c>
      <c r="AN186" s="1">
        <v>7.6348941666666699</v>
      </c>
      <c r="AO186" s="1">
        <v>7.9498681666666702</v>
      </c>
      <c r="AP186" s="1">
        <v>8.2624283333333306</v>
      </c>
      <c r="AQ186" s="1">
        <v>9.1622441666666692</v>
      </c>
      <c r="AR186" s="1">
        <v>10.3291358333333</v>
      </c>
      <c r="AS186" s="1">
        <v>9.7371233333333294</v>
      </c>
      <c r="AT186" s="1">
        <v>8.08630416666667</v>
      </c>
      <c r="AU186" s="1">
        <v>7.3488866666666697</v>
      </c>
      <c r="AV186" s="1">
        <v>7.4730883333333296</v>
      </c>
      <c r="AW186" s="1">
        <v>7.3782491666666701</v>
      </c>
      <c r="AX186" s="1">
        <v>6.7587700000000002</v>
      </c>
      <c r="AY186" s="1">
        <v>6.5910991666666696</v>
      </c>
      <c r="AZ186" s="1">
        <v>7.6538191666666702</v>
      </c>
      <c r="BA186" s="1">
        <v>7.2075241666666701</v>
      </c>
      <c r="BB186" s="1">
        <v>6.4935433333333297</v>
      </c>
      <c r="BC186" s="1">
        <v>6.7750158333333301</v>
      </c>
      <c r="BD186" s="1">
        <v>6.51397166666667</v>
      </c>
      <c r="BE186" s="1">
        <v>6.8607849999999999</v>
      </c>
      <c r="BF186" s="1">
        <v>8.4348408333333307</v>
      </c>
    </row>
    <row r="187" spans="1:58">
      <c r="A187" s="73" t="s">
        <v>515</v>
      </c>
      <c r="B187" s="73" t="s">
        <v>516</v>
      </c>
      <c r="C187" s="73">
        <v>4.3729500033729503</v>
      </c>
      <c r="D187" s="73">
        <v>4.3729500033729503</v>
      </c>
      <c r="E187" s="73">
        <v>4.3729500033729503</v>
      </c>
      <c r="F187" s="73">
        <v>4.3729500033729503</v>
      </c>
      <c r="G187" s="73">
        <v>4.3729500033729503</v>
      </c>
      <c r="H187" s="73">
        <v>4.3729500033729503</v>
      </c>
      <c r="I187" s="73">
        <v>4.3729500033729503</v>
      </c>
      <c r="J187" s="73">
        <v>4.3729500033729503</v>
      </c>
      <c r="K187" s="73">
        <v>4.3729500033729503</v>
      </c>
      <c r="L187" s="73">
        <v>4.3729500033729503</v>
      </c>
      <c r="M187" s="73">
        <v>4.3729500033729503</v>
      </c>
      <c r="N187" s="73">
        <v>4.1338541683120198</v>
      </c>
      <c r="O187" s="73">
        <v>3.8192499990000002</v>
      </c>
      <c r="P187" s="73">
        <v>3.16483333241667</v>
      </c>
      <c r="Q187" s="73">
        <v>2.9792499989999999</v>
      </c>
      <c r="R187" s="73">
        <v>2.5812833324166702</v>
      </c>
      <c r="S187" s="73">
        <v>2.49964166575</v>
      </c>
      <c r="T187" s="73">
        <v>2.4035249993333299</v>
      </c>
      <c r="U187" s="73">
        <v>1.7880249992499999</v>
      </c>
      <c r="V187" s="73">
        <v>1.6627249990833299</v>
      </c>
      <c r="W187" s="73">
        <v>1.67570833258333</v>
      </c>
      <c r="X187" s="73">
        <v>1.9642416659166699</v>
      </c>
      <c r="Y187" s="73">
        <v>2.0302749990833302</v>
      </c>
      <c r="Z187" s="73">
        <v>2.0991416657499999</v>
      </c>
      <c r="AA187" s="73">
        <v>2.34968333283333</v>
      </c>
      <c r="AB187" s="73">
        <v>2.457125</v>
      </c>
      <c r="AC187" s="73">
        <v>1.7989166665</v>
      </c>
      <c r="AD187" s="73">
        <v>1.49119166666667</v>
      </c>
      <c r="AE187" s="73">
        <v>1.4633</v>
      </c>
      <c r="AF187" s="73">
        <v>1.6359250000000001</v>
      </c>
      <c r="AG187" s="73">
        <v>1.3891583333333299</v>
      </c>
      <c r="AH187" s="73">
        <v>1.4339916666666701</v>
      </c>
      <c r="AI187" s="73">
        <v>1.40621833333333</v>
      </c>
      <c r="AJ187" s="73">
        <v>1.4776166666666699</v>
      </c>
      <c r="AK187" s="73">
        <v>1.3676925</v>
      </c>
      <c r="AL187" s="1">
        <v>1.18246916666667</v>
      </c>
      <c r="AM187" s="1">
        <v>1.2360100000000001</v>
      </c>
      <c r="AN187" s="1">
        <v>1.4513125</v>
      </c>
      <c r="AO187" s="1">
        <v>1.44981330833333</v>
      </c>
      <c r="AP187" s="1">
        <v>1.5021549999999999</v>
      </c>
      <c r="AQ187" s="1">
        <v>1.6888425</v>
      </c>
      <c r="AR187" s="1">
        <v>1.6876150000000001</v>
      </c>
      <c r="AS187" s="1">
        <v>1.5586074999999999</v>
      </c>
      <c r="AT187" s="1">
        <v>1.34665083333333</v>
      </c>
      <c r="AU187" s="1">
        <v>1.2434958333333299</v>
      </c>
      <c r="AV187" s="1">
        <v>1.2451766666666699</v>
      </c>
      <c r="AW187" s="1">
        <v>1.2538433333333301</v>
      </c>
      <c r="AX187" s="1">
        <v>1.20036583333333</v>
      </c>
      <c r="AY187" s="1">
        <v>1.0830900000000001</v>
      </c>
      <c r="AZ187" s="1">
        <v>1.08814169630268</v>
      </c>
      <c r="BA187" s="1">
        <v>1.04290564573352</v>
      </c>
      <c r="BB187" s="1">
        <v>0.88804202822328104</v>
      </c>
      <c r="BC187" s="1">
        <v>0.93768448070934896</v>
      </c>
      <c r="BD187" s="1">
        <v>0.92690354775828498</v>
      </c>
      <c r="BE187" s="1">
        <v>0.91615104728361296</v>
      </c>
      <c r="BF187" s="1">
        <v>0.96238132800435405</v>
      </c>
    </row>
    <row r="188" spans="1:58">
      <c r="A188" s="73" t="s">
        <v>517</v>
      </c>
      <c r="B188" s="73" t="s">
        <v>518</v>
      </c>
      <c r="C188" s="73">
        <v>3.579999999</v>
      </c>
      <c r="D188" s="73">
        <v>3.579999999</v>
      </c>
      <c r="E188" s="73">
        <v>3.6899999989999999</v>
      </c>
      <c r="F188" s="73">
        <v>3.8199999990000002</v>
      </c>
      <c r="G188" s="73">
        <v>3.8199999990000002</v>
      </c>
      <c r="H188" s="73">
        <v>3.8199999990000002</v>
      </c>
      <c r="I188" s="73">
        <v>3.8199999990000002</v>
      </c>
      <c r="J188" s="73">
        <v>3.8199999990000002</v>
      </c>
      <c r="K188" s="73">
        <v>3.8199999990000002</v>
      </c>
      <c r="L188" s="73">
        <v>3.8199999990000002</v>
      </c>
      <c r="M188" s="73">
        <v>3.8199999990000002</v>
      </c>
      <c r="N188" s="73">
        <v>3.8199999990000002</v>
      </c>
      <c r="O188" s="73">
        <v>3.8199999990000002</v>
      </c>
      <c r="P188" s="73">
        <v>3.8232499990000002</v>
      </c>
      <c r="Q188" s="73">
        <v>3.7329166656666701</v>
      </c>
      <c r="R188" s="73">
        <v>3.6999999990000001</v>
      </c>
      <c r="S188" s="73">
        <v>3.8526666656666699</v>
      </c>
      <c r="T188" s="73">
        <v>3.9249999990000002</v>
      </c>
      <c r="U188" s="73">
        <v>3.9249999990000002</v>
      </c>
      <c r="V188" s="73">
        <v>3.9249999990000002</v>
      </c>
      <c r="W188" s="73">
        <v>3.9249999990000002</v>
      </c>
      <c r="X188" s="73">
        <v>3.9249999990000002</v>
      </c>
      <c r="Y188" s="73">
        <v>3.9249999990000002</v>
      </c>
      <c r="Z188" s="73">
        <v>3.9249999990000002</v>
      </c>
      <c r="AA188" s="73">
        <v>3.92499999958333</v>
      </c>
      <c r="AB188" s="73">
        <v>3.9249999999999998</v>
      </c>
      <c r="AC188" s="73">
        <v>3.9249999999999998</v>
      </c>
      <c r="AD188" s="73">
        <v>3.9249999999999998</v>
      </c>
      <c r="AE188" s="73">
        <v>11.225</v>
      </c>
      <c r="AF188" s="73">
        <v>11.225</v>
      </c>
      <c r="AG188" s="73">
        <v>11.225</v>
      </c>
      <c r="AH188" s="73">
        <v>11.225</v>
      </c>
      <c r="AI188" s="73">
        <v>11.225</v>
      </c>
      <c r="AJ188" s="73">
        <v>11.225</v>
      </c>
      <c r="AK188" s="73">
        <v>11.225</v>
      </c>
      <c r="AL188" s="1">
        <v>11.225</v>
      </c>
      <c r="AM188" s="1">
        <v>11.225</v>
      </c>
      <c r="AN188" s="1">
        <v>11.225</v>
      </c>
      <c r="AO188" s="1">
        <v>11.225</v>
      </c>
      <c r="AP188" s="1">
        <v>11.225</v>
      </c>
      <c r="AQ188" s="1">
        <v>11.225</v>
      </c>
      <c r="AR188" s="1">
        <v>11.225</v>
      </c>
      <c r="AS188" s="1">
        <v>11.225</v>
      </c>
      <c r="AT188" s="1">
        <v>11.225</v>
      </c>
      <c r="AU188" s="1">
        <v>11.225</v>
      </c>
      <c r="AV188" s="1">
        <v>11.225</v>
      </c>
      <c r="AW188" s="1">
        <v>11.225</v>
      </c>
      <c r="AX188" s="1">
        <v>11.225</v>
      </c>
      <c r="AY188" s="1">
        <v>11.225</v>
      </c>
      <c r="AZ188" s="1">
        <v>11.225</v>
      </c>
      <c r="BA188" s="1">
        <v>11.225</v>
      </c>
      <c r="BB188" s="1">
        <v>11.225</v>
      </c>
      <c r="BC188" s="1">
        <v>11.225</v>
      </c>
      <c r="BD188" s="1">
        <v>11.225</v>
      </c>
      <c r="BE188" s="1">
        <v>11.225</v>
      </c>
      <c r="BF188" s="1">
        <v>11.225</v>
      </c>
    </row>
    <row r="189" spans="1:58">
      <c r="A189" s="73" t="s">
        <v>519</v>
      </c>
      <c r="B189" s="73" t="s">
        <v>520</v>
      </c>
      <c r="AI189" s="73">
        <v>2.4685179666666698E-3</v>
      </c>
      <c r="AJ189" s="73">
        <v>1.0357405E-2</v>
      </c>
      <c r="AK189" s="73">
        <v>2.44943481666667E-2</v>
      </c>
      <c r="AL189" s="1">
        <v>0.122858703333333</v>
      </c>
      <c r="AM189" s="1">
        <v>0.29549999999999998</v>
      </c>
      <c r="AN189" s="1">
        <v>0.56233333333333302</v>
      </c>
      <c r="AO189" s="1">
        <v>0.77662500000000001</v>
      </c>
      <c r="AP189" s="1">
        <v>1.23779166666667</v>
      </c>
      <c r="AQ189" s="1">
        <v>2.0762499999999999</v>
      </c>
      <c r="AR189" s="1">
        <v>2.3721916666666698</v>
      </c>
      <c r="AS189" s="1">
        <v>2.76413333333333</v>
      </c>
      <c r="AT189" s="1">
        <v>3.0613666666666699</v>
      </c>
      <c r="AU189" s="1">
        <v>2.97050833333333</v>
      </c>
      <c r="AV189" s="1">
        <v>3.11656666666667</v>
      </c>
      <c r="AW189" s="1">
        <v>3.2984083333333301</v>
      </c>
      <c r="AX189" s="1">
        <v>3.44248333333333</v>
      </c>
      <c r="AY189" s="1">
        <v>3.4307249999999998</v>
      </c>
      <c r="AZ189" s="1">
        <v>4.1427083333333297</v>
      </c>
      <c r="BA189" s="1">
        <v>4.3789666666666696</v>
      </c>
      <c r="BB189" s="1">
        <v>4.61018333333333</v>
      </c>
      <c r="BC189" s="1">
        <v>4.7377083333333303</v>
      </c>
      <c r="BD189" s="1">
        <v>4.7642333333333298</v>
      </c>
      <c r="BE189" s="1">
        <v>4.9375666666666698</v>
      </c>
      <c r="BF189" s="1">
        <v>6.1631166666666699</v>
      </c>
    </row>
    <row r="190" spans="1:58">
      <c r="A190" s="73" t="s">
        <v>521</v>
      </c>
      <c r="B190" s="73" t="s">
        <v>522</v>
      </c>
      <c r="C190" s="73">
        <v>7.1428600061428602</v>
      </c>
      <c r="D190" s="73">
        <v>7.1428600061428602</v>
      </c>
      <c r="E190" s="73">
        <v>7.1428600061428602</v>
      </c>
      <c r="F190" s="73">
        <v>7.1428600061428602</v>
      </c>
      <c r="G190" s="73">
        <v>7.1428600061428602</v>
      </c>
      <c r="H190" s="73">
        <v>7.1428600061428602</v>
      </c>
      <c r="I190" s="73">
        <v>7.1428600061428602</v>
      </c>
      <c r="J190" s="73">
        <v>7.1428600061428602</v>
      </c>
      <c r="K190" s="73">
        <v>7.1428600061428602</v>
      </c>
      <c r="L190" s="73">
        <v>7.1428600061428602</v>
      </c>
      <c r="M190" s="73">
        <v>7.1428600061428602</v>
      </c>
      <c r="N190" s="73">
        <v>7.1428599989999997</v>
      </c>
      <c r="O190" s="73">
        <v>7.1428999989999999</v>
      </c>
      <c r="P190" s="73">
        <v>7.0203836880377004</v>
      </c>
      <c r="Q190" s="73">
        <v>7.13484110073603</v>
      </c>
      <c r="R190" s="73">
        <v>7.3667916656666703</v>
      </c>
      <c r="S190" s="73">
        <v>8.3767749994166696</v>
      </c>
      <c r="T190" s="73">
        <v>8.2892083324999994</v>
      </c>
      <c r="U190" s="73">
        <v>7.7120499990000004</v>
      </c>
      <c r="V190" s="73">
        <v>8.2166249990000004</v>
      </c>
      <c r="W190" s="73">
        <v>8.1965916658333295</v>
      </c>
      <c r="X190" s="73">
        <v>8.2835083325833292</v>
      </c>
      <c r="Y190" s="73">
        <v>9.2825916658333298</v>
      </c>
      <c r="Z190" s="73">
        <v>11.1427833323333</v>
      </c>
      <c r="AA190" s="73">
        <v>15.292249999499999</v>
      </c>
      <c r="AB190" s="73">
        <v>17.472333333083299</v>
      </c>
      <c r="AC190" s="73">
        <v>32.698016666416699</v>
      </c>
      <c r="AD190" s="73">
        <v>64.260350000000003</v>
      </c>
      <c r="AE190" s="73">
        <v>99.292108333333303</v>
      </c>
      <c r="AF190" s="73">
        <v>143.376916666667</v>
      </c>
      <c r="AG190" s="73">
        <v>195.055916666667</v>
      </c>
      <c r="AH190" s="73">
        <v>219.15741666666699</v>
      </c>
      <c r="AI190" s="73">
        <v>297.70808333333298</v>
      </c>
      <c r="AJ190" s="73">
        <v>405.27401666666702</v>
      </c>
      <c r="AK190" s="73">
        <v>509.630875</v>
      </c>
      <c r="AL190" s="1">
        <v>574.76174166666704</v>
      </c>
      <c r="AM190" s="1">
        <v>579.97666666666703</v>
      </c>
      <c r="AN190" s="1">
        <v>612.12249999999995</v>
      </c>
      <c r="AO190" s="1">
        <v>664.67120833333297</v>
      </c>
      <c r="AP190" s="1">
        <v>744.75907500000005</v>
      </c>
      <c r="AQ190" s="1">
        <v>800.40851666666697</v>
      </c>
      <c r="AR190" s="1">
        <v>876.41166666666697</v>
      </c>
      <c r="AS190" s="1">
        <v>966.58278425925903</v>
      </c>
      <c r="AT190" s="1">
        <v>1038.4190065960399</v>
      </c>
      <c r="AU190" s="1">
        <v>1089.33477148982</v>
      </c>
      <c r="AV190" s="1">
        <v>1128.9341791619199</v>
      </c>
      <c r="AW190" s="1">
        <v>1251.89997292515</v>
      </c>
      <c r="AX190" s="1">
        <v>1245.0354640478299</v>
      </c>
      <c r="AY190" s="1">
        <v>1196.3107092104599</v>
      </c>
      <c r="AZ190" s="1">
        <v>1320.3120607404101</v>
      </c>
      <c r="BA190" s="1">
        <v>1409.2722105612399</v>
      </c>
      <c r="BB190" s="1">
        <v>1572.1162253145999</v>
      </c>
      <c r="BC190" s="1">
        <v>1583.00278737484</v>
      </c>
      <c r="BD190" s="1">
        <v>1600.44431740292</v>
      </c>
      <c r="BE190" s="1">
        <v>1654.00451119232</v>
      </c>
      <c r="BF190" s="1">
        <v>1991.39096448287</v>
      </c>
    </row>
    <row r="191" spans="1:58">
      <c r="A191" s="73" t="s">
        <v>523</v>
      </c>
      <c r="B191" s="73" t="s">
        <v>524</v>
      </c>
      <c r="C191" s="73">
        <v>21.181773533674701</v>
      </c>
      <c r="D191" s="73">
        <v>21.058439578086801</v>
      </c>
      <c r="E191" s="73">
        <v>20.880105345007099</v>
      </c>
      <c r="F191" s="73">
        <v>20.830078862346099</v>
      </c>
      <c r="G191" s="73">
        <v>20.800000019799999</v>
      </c>
      <c r="H191" s="73">
        <v>20.800000019799999</v>
      </c>
      <c r="I191" s="73">
        <v>20.800000019799999</v>
      </c>
      <c r="J191" s="73">
        <v>20.800000019799999</v>
      </c>
      <c r="K191" s="73">
        <v>20.800000019799999</v>
      </c>
      <c r="L191" s="73">
        <v>20.800000019799999</v>
      </c>
      <c r="M191" s="73">
        <v>20.800000019799999</v>
      </c>
      <c r="N191" s="73">
        <v>20.799999999000001</v>
      </c>
      <c r="O191" s="73">
        <v>20.800029492037499</v>
      </c>
      <c r="P191" s="73">
        <v>20.491587976649001</v>
      </c>
      <c r="Q191" s="73">
        <v>20.375102798127202</v>
      </c>
      <c r="R191" s="73">
        <v>20.379269485649299</v>
      </c>
      <c r="S191" s="73">
        <v>20.400102923259801</v>
      </c>
      <c r="T191" s="73">
        <v>20.400102923259801</v>
      </c>
      <c r="U191" s="73">
        <v>20.336102600360199</v>
      </c>
      <c r="V191" s="73">
        <v>20.418936351696399</v>
      </c>
      <c r="W191" s="73">
        <v>20.476353308047798</v>
      </c>
      <c r="X191" s="73">
        <v>21.820443423110699</v>
      </c>
      <c r="Y191" s="73">
        <v>23.000116042057702</v>
      </c>
      <c r="Z191" s="73">
        <v>23.000116042057702</v>
      </c>
      <c r="AA191" s="73">
        <v>23.639369267103401</v>
      </c>
      <c r="AB191" s="73">
        <v>27.158887023977499</v>
      </c>
      <c r="AC191" s="73">
        <v>26.2988826852636</v>
      </c>
      <c r="AD191" s="73">
        <v>25.722796445413099</v>
      </c>
      <c r="AE191" s="73">
        <v>25.293877614730299</v>
      </c>
      <c r="AF191" s="73">
        <v>25.702046340723001</v>
      </c>
      <c r="AG191" s="73">
        <v>25.585462419191</v>
      </c>
      <c r="AH191" s="73">
        <v>25.5167954060799</v>
      </c>
      <c r="AI191" s="73">
        <v>25.400128150794099</v>
      </c>
      <c r="AJ191" s="73">
        <v>25.319611077896099</v>
      </c>
      <c r="AK191" s="73">
        <v>25.1499518885845</v>
      </c>
      <c r="AL191" s="1">
        <v>24.915175704072599</v>
      </c>
      <c r="AM191" s="1">
        <v>25.342682860966502</v>
      </c>
      <c r="AN191" s="1">
        <v>31.364334454295399</v>
      </c>
      <c r="AO191" s="1">
        <v>41.359387499999997</v>
      </c>
      <c r="AP191" s="1">
        <v>37.8136558333333</v>
      </c>
      <c r="AQ191" s="1">
        <v>40.111803333333299</v>
      </c>
      <c r="AR191" s="1">
        <v>44.431899999999999</v>
      </c>
      <c r="AS191" s="1">
        <v>42.960083333333301</v>
      </c>
      <c r="AT191" s="1">
        <v>41.484616666666703</v>
      </c>
      <c r="AU191" s="1">
        <v>40.2224149175021</v>
      </c>
      <c r="AV191" s="1">
        <v>40.220130208333302</v>
      </c>
      <c r="AW191" s="1">
        <v>37.881983221536302</v>
      </c>
      <c r="AX191" s="1">
        <v>34.518180591701302</v>
      </c>
      <c r="AY191" s="1">
        <v>33.313300641233802</v>
      </c>
      <c r="AZ191" s="1">
        <v>34.285774123424098</v>
      </c>
      <c r="BA191" s="1">
        <v>31.685704999999999</v>
      </c>
      <c r="BB191" s="1">
        <v>30.4917333333333</v>
      </c>
      <c r="BC191" s="1">
        <v>31.0830916666667</v>
      </c>
      <c r="BD191" s="1">
        <v>30.7259666666667</v>
      </c>
      <c r="BE191" s="1">
        <v>32.479833333333303</v>
      </c>
      <c r="BF191" s="1">
        <v>34.247716666666697</v>
      </c>
    </row>
    <row r="192" spans="1:58">
      <c r="A192" s="73" t="s">
        <v>525</v>
      </c>
      <c r="B192" s="73" t="s">
        <v>608</v>
      </c>
      <c r="C192" s="73">
        <v>1</v>
      </c>
      <c r="D192" s="73">
        <v>1</v>
      </c>
      <c r="E192" s="73">
        <v>1</v>
      </c>
      <c r="F192" s="73">
        <v>1</v>
      </c>
      <c r="G192" s="73">
        <v>1</v>
      </c>
      <c r="H192" s="73">
        <v>1</v>
      </c>
      <c r="I192" s="73">
        <v>1</v>
      </c>
      <c r="J192" s="73">
        <v>1</v>
      </c>
      <c r="K192" s="73">
        <v>1</v>
      </c>
      <c r="L192" s="73">
        <v>1</v>
      </c>
      <c r="M192" s="73">
        <v>1</v>
      </c>
      <c r="N192" s="73">
        <v>1</v>
      </c>
      <c r="O192" s="73">
        <v>1</v>
      </c>
      <c r="P192" s="73">
        <v>1</v>
      </c>
      <c r="Q192" s="73">
        <v>1</v>
      </c>
      <c r="R192" s="73">
        <v>1</v>
      </c>
      <c r="S192" s="73">
        <v>1</v>
      </c>
      <c r="T192" s="73">
        <v>1</v>
      </c>
      <c r="U192" s="73">
        <v>1</v>
      </c>
      <c r="V192" s="73">
        <v>1</v>
      </c>
      <c r="W192" s="73">
        <v>1</v>
      </c>
      <c r="X192" s="73">
        <v>1</v>
      </c>
      <c r="Y192" s="73">
        <v>1</v>
      </c>
      <c r="Z192" s="73">
        <v>1</v>
      </c>
      <c r="AA192" s="73">
        <v>1</v>
      </c>
      <c r="AB192" s="73">
        <v>1</v>
      </c>
      <c r="AC192" s="73">
        <v>1</v>
      </c>
      <c r="AD192" s="73">
        <v>1</v>
      </c>
      <c r="AE192" s="73">
        <v>1</v>
      </c>
      <c r="AF192" s="73">
        <v>1</v>
      </c>
      <c r="AG192" s="73">
        <v>1</v>
      </c>
      <c r="AH192" s="73">
        <v>1</v>
      </c>
      <c r="AI192" s="73">
        <v>1</v>
      </c>
      <c r="AJ192" s="73">
        <v>1</v>
      </c>
      <c r="AK192" s="73">
        <v>1</v>
      </c>
      <c r="AL192" s="1"/>
      <c r="AM192" s="1"/>
      <c r="AN192" s="1"/>
      <c r="AO192" s="1"/>
      <c r="AP192" s="1"/>
      <c r="AQ192" s="1"/>
      <c r="AR192" s="1"/>
      <c r="AS192" s="1"/>
      <c r="AT192" s="1"/>
      <c r="AU192" s="1"/>
      <c r="AV192" s="1"/>
      <c r="AW192" s="1"/>
      <c r="AX192" s="1"/>
      <c r="AY192" s="1"/>
      <c r="AZ192" s="1"/>
      <c r="BA192" s="1"/>
      <c r="BB192" s="1"/>
      <c r="BC192" s="1"/>
      <c r="BD192" s="1"/>
      <c r="BE192" s="1"/>
      <c r="BF192" s="1"/>
    </row>
    <row r="193" spans="1:58">
      <c r="A193" s="73" t="s">
        <v>527</v>
      </c>
      <c r="B193" s="73" t="s">
        <v>528</v>
      </c>
      <c r="C193" s="73">
        <v>245.19510139835899</v>
      </c>
      <c r="D193" s="73">
        <v>245.26010162116</v>
      </c>
      <c r="E193" s="73">
        <v>245.013850686544</v>
      </c>
      <c r="F193" s="73">
        <v>245.01635069607499</v>
      </c>
      <c r="G193" s="73">
        <v>245.027184079042</v>
      </c>
      <c r="H193" s="73">
        <v>245.06093420770699</v>
      </c>
      <c r="I193" s="73">
        <v>245.67843655764301</v>
      </c>
      <c r="J193" s="73">
        <v>246.00093779128099</v>
      </c>
      <c r="K193" s="73">
        <v>247.56469375695099</v>
      </c>
      <c r="L193" s="73">
        <v>259.960574351236</v>
      </c>
      <c r="M193" s="73">
        <v>276.403137026845</v>
      </c>
      <c r="N193" s="73">
        <v>275.35645668533198</v>
      </c>
      <c r="O193" s="73">
        <v>252.02762746264901</v>
      </c>
      <c r="P193" s="73">
        <v>222.88918305322699</v>
      </c>
      <c r="Q193" s="73">
        <v>240.70466763782301</v>
      </c>
      <c r="R193" s="73">
        <v>214.31290034121901</v>
      </c>
      <c r="S193" s="73">
        <v>238.95049426705901</v>
      </c>
      <c r="T193" s="73">
        <v>245.67968656657601</v>
      </c>
      <c r="U193" s="73">
        <v>225.65586023395699</v>
      </c>
      <c r="V193" s="73">
        <v>212.721644262377</v>
      </c>
      <c r="W193" s="73">
        <v>211.27955541470499</v>
      </c>
      <c r="X193" s="73">
        <v>271.73145255032699</v>
      </c>
      <c r="Y193" s="73">
        <v>328.60625269898998</v>
      </c>
      <c r="Z193" s="73">
        <v>381.06603602462798</v>
      </c>
      <c r="AA193" s="73">
        <v>436.95666578800802</v>
      </c>
      <c r="AB193" s="73">
        <v>449.26296271160697</v>
      </c>
      <c r="AC193" s="73">
        <v>346.305903554493</v>
      </c>
      <c r="AD193" s="73">
        <v>300.536562401477</v>
      </c>
      <c r="AE193" s="73">
        <v>297.84821881937802</v>
      </c>
      <c r="AF193" s="73">
        <v>319.008299487903</v>
      </c>
      <c r="AG193" s="73">
        <v>272.264787954393</v>
      </c>
      <c r="AH193" s="73">
        <v>282.10690880881998</v>
      </c>
      <c r="AI193" s="73">
        <v>264.69180075057898</v>
      </c>
      <c r="AJ193" s="73">
        <v>283.16257950001801</v>
      </c>
      <c r="AK193" s="73">
        <v>555.20469565569704</v>
      </c>
      <c r="AL193" s="1">
        <v>499.14842590131002</v>
      </c>
      <c r="AM193" s="1">
        <v>511.55243027251601</v>
      </c>
      <c r="AN193" s="1">
        <v>583.66937235339606</v>
      </c>
      <c r="AO193" s="1">
        <v>589.951774567332</v>
      </c>
      <c r="AP193" s="1">
        <v>615.69913197380595</v>
      </c>
      <c r="AQ193" s="1">
        <v>711.97627443083297</v>
      </c>
      <c r="AR193" s="1">
        <v>733.03850707000004</v>
      </c>
      <c r="AS193" s="1">
        <v>696.98820361166702</v>
      </c>
      <c r="AT193" s="1">
        <v>581.20031386416701</v>
      </c>
      <c r="AU193" s="1">
        <v>528.28480930499995</v>
      </c>
      <c r="AV193" s="1">
        <v>527.46814284000004</v>
      </c>
      <c r="AW193" s="1">
        <v>522.89010961083295</v>
      </c>
      <c r="AX193" s="1">
        <v>479.26678258750002</v>
      </c>
      <c r="AY193" s="1">
        <v>447.80525556077299</v>
      </c>
      <c r="AZ193" s="1">
        <v>472.18629075489298</v>
      </c>
      <c r="BA193" s="1">
        <v>495.277021572396</v>
      </c>
      <c r="BB193" s="1">
        <v>471.86611409170001</v>
      </c>
      <c r="BC193" s="1">
        <v>510.52713590196998</v>
      </c>
      <c r="BD193" s="1">
        <v>494.04003744699003</v>
      </c>
      <c r="BE193" s="1">
        <v>494.41495286493699</v>
      </c>
      <c r="BF193" s="1">
        <v>591.44950750132796</v>
      </c>
    </row>
    <row r="194" spans="1:58">
      <c r="A194" s="73" t="s">
        <v>529</v>
      </c>
      <c r="B194" s="73" t="s">
        <v>530</v>
      </c>
      <c r="C194" s="73">
        <v>0.89285699989285705</v>
      </c>
      <c r="D194" s="73">
        <v>0.89285699989285705</v>
      </c>
      <c r="E194" s="73">
        <v>0.89285699989285705</v>
      </c>
      <c r="F194" s="73">
        <v>0.89285699989285705</v>
      </c>
      <c r="G194" s="73">
        <v>0.89285699989285705</v>
      </c>
      <c r="H194" s="73">
        <v>0.89285699989285705</v>
      </c>
      <c r="I194" s="73">
        <v>0.89285699989285705</v>
      </c>
      <c r="J194" s="73">
        <v>0.89285699989285705</v>
      </c>
      <c r="K194" s="73">
        <v>0.89285699989285705</v>
      </c>
      <c r="L194" s="73">
        <v>0.89285699989285705</v>
      </c>
      <c r="M194" s="73">
        <v>0.89285699989285705</v>
      </c>
      <c r="N194" s="73">
        <v>0.88060784236696699</v>
      </c>
      <c r="O194" s="73">
        <v>0.81920056904624705</v>
      </c>
      <c r="P194" s="73">
        <v>0.70411390796665796</v>
      </c>
      <c r="Q194" s="73">
        <v>0.69584522149195405</v>
      </c>
      <c r="R194" s="73">
        <v>0.763901879621256</v>
      </c>
      <c r="S194" s="73">
        <v>0.81831689486533898</v>
      </c>
      <c r="T194" s="73">
        <v>0.90186116145541395</v>
      </c>
      <c r="U194" s="73">
        <v>0.87369428203154598</v>
      </c>
      <c r="V194" s="73">
        <v>0.89467679004612999</v>
      </c>
      <c r="W194" s="73">
        <v>0.87827954922302398</v>
      </c>
      <c r="X194" s="73">
        <v>0.87024947723652302</v>
      </c>
      <c r="Y194" s="73">
        <v>0.98590236463811298</v>
      </c>
      <c r="Z194" s="73">
        <v>1.11005950987325</v>
      </c>
      <c r="AA194" s="73">
        <v>1.13956485971655</v>
      </c>
      <c r="AB194" s="73">
        <v>1.4319524173350899</v>
      </c>
      <c r="AC194" s="73">
        <v>1.49603415377469</v>
      </c>
      <c r="AD194" s="73">
        <v>1.4282372688666101</v>
      </c>
      <c r="AE194" s="73">
        <v>1.27498844541721</v>
      </c>
      <c r="AF194" s="73">
        <v>1.26123285511588</v>
      </c>
      <c r="AG194" s="73">
        <v>1.28003686506171</v>
      </c>
      <c r="AH194" s="73">
        <v>1.2961145894858599</v>
      </c>
      <c r="AI194" s="73">
        <v>1.34717068495896</v>
      </c>
      <c r="AJ194" s="73">
        <v>1.3840888319542</v>
      </c>
      <c r="AK194" s="73">
        <v>1.32021960428569</v>
      </c>
      <c r="AL194" s="1">
        <v>1.2709426283979099</v>
      </c>
      <c r="AM194" s="1">
        <v>1.2319743991993299</v>
      </c>
      <c r="AN194" s="1">
        <v>1.26351842815085</v>
      </c>
      <c r="AO194" s="1">
        <v>1.4920553704766999</v>
      </c>
      <c r="AP194" s="1">
        <v>1.5991323724217399</v>
      </c>
      <c r="AQ194" s="1">
        <v>1.75850260417167</v>
      </c>
      <c r="AR194" s="1">
        <v>2.1235741689248901</v>
      </c>
      <c r="AS194" s="1">
        <v>2.1951873352873799</v>
      </c>
      <c r="AT194" s="1">
        <v>2.1458922520015999</v>
      </c>
      <c r="AU194" s="1">
        <v>1.9715627931326101</v>
      </c>
      <c r="AV194" s="1">
        <v>1.9430362169364801</v>
      </c>
      <c r="AW194" s="1">
        <v>2.0258807949091402</v>
      </c>
      <c r="AX194" s="1">
        <v>1.97093365696189</v>
      </c>
      <c r="AY194" s="1">
        <v>1.9424442568685301</v>
      </c>
      <c r="AZ194" s="1">
        <v>2.0344936132287899</v>
      </c>
      <c r="BA194" s="1">
        <v>1.9059878423835299</v>
      </c>
      <c r="BB194" s="1">
        <v>1.7289507097783201</v>
      </c>
      <c r="BC194" s="1">
        <v>1.7195070158616499</v>
      </c>
      <c r="BD194" s="1">
        <v>1.77371311869907</v>
      </c>
      <c r="BE194" s="1">
        <v>1.8467736845354601</v>
      </c>
      <c r="BF194" s="1">
        <v>2.1057632574496701</v>
      </c>
    </row>
    <row r="195" spans="1:58">
      <c r="A195" s="73" t="s">
        <v>531</v>
      </c>
      <c r="B195" s="73" t="s">
        <v>532</v>
      </c>
      <c r="C195" s="73">
        <v>1.7142900007142901</v>
      </c>
      <c r="D195" s="73">
        <v>1.7142900007142901</v>
      </c>
      <c r="E195" s="73">
        <v>1.7142900007142901</v>
      </c>
      <c r="F195" s="73">
        <v>1.7142900007142901</v>
      </c>
      <c r="G195" s="73">
        <v>1.7142900007142901</v>
      </c>
      <c r="H195" s="73">
        <v>1.7142900007142901</v>
      </c>
      <c r="I195" s="73">
        <v>1.7142900007142901</v>
      </c>
      <c r="J195" s="73">
        <v>1.7380991672619099</v>
      </c>
      <c r="K195" s="73">
        <v>2.0000000010000001</v>
      </c>
      <c r="L195" s="73">
        <v>2.0000000010000001</v>
      </c>
      <c r="M195" s="73">
        <v>2.0000000010000001</v>
      </c>
      <c r="N195" s="73">
        <v>1.97487615254815</v>
      </c>
      <c r="O195" s="73">
        <v>1.92128071035726</v>
      </c>
      <c r="P195" s="73">
        <v>1.95922053743668</v>
      </c>
      <c r="Q195" s="73">
        <v>2.0532309107887801</v>
      </c>
      <c r="R195" s="73">
        <v>2.1697975951999999</v>
      </c>
      <c r="S195" s="73">
        <v>2.4357864317</v>
      </c>
      <c r="T195" s="73">
        <v>2.3999999989999998</v>
      </c>
      <c r="U195" s="73">
        <v>2.3999999989999998</v>
      </c>
      <c r="V195" s="73">
        <v>2.3999999989999998</v>
      </c>
      <c r="W195" s="73">
        <v>2.3999999989999998</v>
      </c>
      <c r="X195" s="73">
        <v>2.3999999989999998</v>
      </c>
      <c r="Y195" s="73">
        <v>2.3999999989999998</v>
      </c>
      <c r="Z195" s="73">
        <v>2.3999999989999998</v>
      </c>
      <c r="AA195" s="73">
        <v>2.3999999995833301</v>
      </c>
      <c r="AB195" s="73">
        <v>2.4500000000000002</v>
      </c>
      <c r="AC195" s="73">
        <v>3.6</v>
      </c>
      <c r="AD195" s="73">
        <v>3.6</v>
      </c>
      <c r="AE195" s="73">
        <v>3.84375</v>
      </c>
      <c r="AF195" s="73">
        <v>4.25</v>
      </c>
      <c r="AG195" s="73">
        <v>4.25</v>
      </c>
      <c r="AH195" s="73">
        <v>4.25</v>
      </c>
      <c r="AI195" s="73">
        <v>4.25</v>
      </c>
      <c r="AJ195" s="73">
        <v>5.3510966666666704</v>
      </c>
      <c r="AK195" s="73">
        <v>5.9249291666666704</v>
      </c>
      <c r="AL195" s="1">
        <v>5.9477958333333296</v>
      </c>
      <c r="AM195" s="1">
        <v>6.0050658333333304</v>
      </c>
      <c r="AN195" s="1">
        <v>6.2516783333333299</v>
      </c>
      <c r="AO195" s="1">
        <v>6.2983074999999999</v>
      </c>
      <c r="AP195" s="1">
        <v>6.2988999999999997</v>
      </c>
      <c r="AQ195" s="1">
        <v>6.29979666666667</v>
      </c>
      <c r="AR195" s="1">
        <v>6.23321666666667</v>
      </c>
      <c r="AS195" s="1">
        <v>6.2486833333333296</v>
      </c>
      <c r="AT195" s="1">
        <v>6.2950999999999997</v>
      </c>
      <c r="AU195" s="1">
        <v>6.2989916666666703</v>
      </c>
      <c r="AV195" s="1">
        <v>6.29955833333333</v>
      </c>
      <c r="AW195" s="1">
        <v>6.3122833333333297</v>
      </c>
      <c r="AX195" s="1">
        <v>6.3280333333333303</v>
      </c>
      <c r="AY195" s="1">
        <v>6.2894333333333297</v>
      </c>
      <c r="AZ195" s="1">
        <v>6.3249083333333296</v>
      </c>
      <c r="BA195" s="1">
        <v>6.3755083333333298</v>
      </c>
      <c r="BB195" s="1">
        <v>6.40930070568578</v>
      </c>
      <c r="BC195" s="1">
        <v>6.4296026559454198</v>
      </c>
      <c r="BD195" s="1">
        <v>6.4426293976465896</v>
      </c>
      <c r="BE195" s="1">
        <v>6.4090945782979301</v>
      </c>
      <c r="BF195" s="1">
        <v>6.3774416666666696</v>
      </c>
    </row>
    <row r="196" spans="1:58">
      <c r="A196" s="73" t="s">
        <v>533</v>
      </c>
      <c r="B196" s="73" t="s">
        <v>534</v>
      </c>
      <c r="C196" s="73">
        <v>0.41999999941999999</v>
      </c>
      <c r="D196" s="73">
        <v>0.41999999941999999</v>
      </c>
      <c r="E196" s="73">
        <v>0.41999999941999999</v>
      </c>
      <c r="F196" s="73">
        <v>0.41999999941999999</v>
      </c>
      <c r="G196" s="73">
        <v>0.44624999934124998</v>
      </c>
      <c r="H196" s="73">
        <v>0.52499999952499998</v>
      </c>
      <c r="I196" s="73">
        <v>0.52499999952499998</v>
      </c>
      <c r="J196" s="73">
        <v>0.52499999952499998</v>
      </c>
      <c r="K196" s="73">
        <v>0.52499999952499998</v>
      </c>
      <c r="L196" s="73">
        <v>0.52499999952499998</v>
      </c>
      <c r="M196" s="73">
        <v>0.52499999952499998</v>
      </c>
      <c r="N196" s="73">
        <v>0.52291666623124999</v>
      </c>
      <c r="O196" s="73">
        <v>0.477083333</v>
      </c>
      <c r="P196" s="73">
        <v>0.42159583283333302</v>
      </c>
      <c r="Q196" s="73">
        <v>0.43650833233333303</v>
      </c>
      <c r="R196" s="73">
        <v>0.40226666566666702</v>
      </c>
      <c r="S196" s="73">
        <v>0.42877499899999999</v>
      </c>
      <c r="T196" s="73">
        <v>0.42894999900000003</v>
      </c>
      <c r="U196" s="73">
        <v>0.41617083233333302</v>
      </c>
      <c r="V196" s="73">
        <v>0.40646249899999998</v>
      </c>
      <c r="W196" s="73">
        <v>0.40495416566666698</v>
      </c>
      <c r="X196" s="73">
        <v>0.49380416566666702</v>
      </c>
      <c r="Y196" s="73">
        <v>0.59068749899999995</v>
      </c>
      <c r="Z196" s="73">
        <v>0.67876666575</v>
      </c>
      <c r="AA196" s="73">
        <v>0.77683333291666701</v>
      </c>
      <c r="AB196" s="73">
        <v>0.83449583324999999</v>
      </c>
      <c r="AC196" s="73">
        <v>0.79402916666666701</v>
      </c>
      <c r="AD196" s="73">
        <v>0.82866249999999997</v>
      </c>
      <c r="AE196" s="73">
        <v>0.85780416666666703</v>
      </c>
      <c r="AF196" s="73">
        <v>0.94932083333333295</v>
      </c>
      <c r="AG196" s="73">
        <v>0.87833333333333297</v>
      </c>
      <c r="AH196" s="73">
        <v>0.924620833333333</v>
      </c>
      <c r="AI196" s="73">
        <v>0.88443333333333296</v>
      </c>
      <c r="AJ196" s="73">
        <v>1.0037416666666701</v>
      </c>
      <c r="AK196" s="73">
        <v>1.0115541666666701</v>
      </c>
      <c r="AL196" s="1">
        <v>0.94574999999999998</v>
      </c>
      <c r="AM196" s="1">
        <v>0.97340833333333299</v>
      </c>
      <c r="AN196" s="1">
        <v>1.1059083333333299</v>
      </c>
      <c r="AO196" s="1">
        <v>1.138725</v>
      </c>
      <c r="AP196" s="1">
        <v>1.1862250000000001</v>
      </c>
      <c r="AQ196" s="1">
        <v>1.3706833333333299</v>
      </c>
      <c r="AR196" s="1">
        <v>1.4387125000000001</v>
      </c>
      <c r="AS196" s="1">
        <v>1.42173333333333</v>
      </c>
      <c r="AT196" s="1">
        <v>1.2884583333333299</v>
      </c>
      <c r="AU196" s="1">
        <v>1.2454666666666701</v>
      </c>
      <c r="AV196" s="1">
        <v>1.2974333333333301</v>
      </c>
      <c r="AW196" s="1">
        <v>1.3310249999999999</v>
      </c>
      <c r="AX196" s="1">
        <v>1.28135833333333</v>
      </c>
      <c r="AY196" s="1">
        <v>1.23214166666667</v>
      </c>
      <c r="AZ196" s="1">
        <v>1.3502749999999999</v>
      </c>
      <c r="BA196" s="1">
        <v>1.4314</v>
      </c>
      <c r="BB196" s="1">
        <v>1.4077833333333301</v>
      </c>
      <c r="BC196" s="1">
        <v>1.56189166666667</v>
      </c>
      <c r="BD196" s="1">
        <v>1.62465833333333</v>
      </c>
      <c r="BE196" s="1">
        <v>1.697675</v>
      </c>
      <c r="BF196" s="1">
        <v>1.961625</v>
      </c>
    </row>
    <row r="197" spans="1:58">
      <c r="A197" s="73" t="s">
        <v>535</v>
      </c>
      <c r="B197" s="73" t="s">
        <v>536</v>
      </c>
      <c r="C197" s="73">
        <v>9.0169166665833305E-6</v>
      </c>
      <c r="D197" s="73">
        <v>9.02E-6</v>
      </c>
      <c r="E197" s="73">
        <v>9.02E-6</v>
      </c>
      <c r="F197" s="73">
        <v>9.02E-6</v>
      </c>
      <c r="G197" s="73">
        <v>9.0391666657500005E-6</v>
      </c>
      <c r="H197" s="73">
        <v>9.0399999989999995E-6</v>
      </c>
      <c r="I197" s="73">
        <v>9.0399999989999995E-6</v>
      </c>
      <c r="J197" s="73">
        <v>9.0399999989999995E-6</v>
      </c>
      <c r="K197" s="73">
        <v>9.0399999989999995E-6</v>
      </c>
      <c r="L197" s="73">
        <v>9.0399999989999995E-6</v>
      </c>
      <c r="M197" s="73">
        <v>1.1328499999E-5</v>
      </c>
      <c r="N197" s="73">
        <v>1.48666666670833E-5</v>
      </c>
      <c r="O197" s="73">
        <v>1.415E-5</v>
      </c>
      <c r="P197" s="73">
        <v>1.415E-5</v>
      </c>
      <c r="Q197" s="73">
        <v>1.39270833330833E-5</v>
      </c>
      <c r="R197" s="73">
        <v>1.44420833326667E-5</v>
      </c>
      <c r="S197" s="73">
        <v>1.60530833323333E-5</v>
      </c>
      <c r="T197" s="73">
        <v>1.8002249999000002E-5</v>
      </c>
      <c r="U197" s="73">
        <v>2.42821666656667E-5</v>
      </c>
      <c r="V197" s="73">
        <v>3.1077499999000002E-5</v>
      </c>
      <c r="W197" s="73">
        <v>7.6038083332833302E-5</v>
      </c>
      <c r="X197" s="73">
        <v>1.1121858333266701E-4</v>
      </c>
      <c r="Y197" s="73">
        <v>1.6255341666566699E-4</v>
      </c>
      <c r="Z197" s="73">
        <v>2.2545708333224999E-4</v>
      </c>
      <c r="AA197" s="73">
        <v>3.66677833333167E-4</v>
      </c>
      <c r="AB197" s="73">
        <v>5.2198308333316703E-4</v>
      </c>
      <c r="AC197" s="73">
        <v>6.7451175000024998E-4</v>
      </c>
      <c r="AD197" s="73">
        <v>8.5721416666666704E-4</v>
      </c>
      <c r="AE197" s="73">
        <v>1.4223458333333301E-3</v>
      </c>
      <c r="AF197" s="73">
        <v>2.1216791666666701E-3</v>
      </c>
      <c r="AG197" s="73">
        <v>2.6086416666666699E-3</v>
      </c>
      <c r="AH197" s="73">
        <v>4.17181583333333E-3</v>
      </c>
      <c r="AI197" s="73">
        <v>6.8724233333333296E-3</v>
      </c>
      <c r="AJ197" s="73">
        <v>1.09846283333333E-2</v>
      </c>
      <c r="AK197" s="73">
        <v>2.9608675833333299E-2</v>
      </c>
      <c r="AL197" s="1">
        <v>4.5845060833333298E-2</v>
      </c>
      <c r="AM197" s="1">
        <v>8.1404891666666701E-2</v>
      </c>
      <c r="AN197" s="1">
        <v>0.151865</v>
      </c>
      <c r="AO197" s="1">
        <v>0.26072424999999999</v>
      </c>
      <c r="AP197" s="1">
        <v>0.418782916666667</v>
      </c>
      <c r="AQ197" s="1">
        <v>0.62521850000000001</v>
      </c>
      <c r="AR197" s="1">
        <v>1.2255880833333299</v>
      </c>
      <c r="AS197" s="1">
        <v>1.50722641666667</v>
      </c>
      <c r="AT197" s="1">
        <v>1.50088520858333</v>
      </c>
      <c r="AU197" s="1">
        <v>1.4255372500000001</v>
      </c>
      <c r="AV197" s="1">
        <v>1.3435831083333301</v>
      </c>
      <c r="AW197" s="1">
        <v>1.4284534133384501</v>
      </c>
      <c r="AX197" s="1">
        <v>1.3029309053379401</v>
      </c>
      <c r="AY197" s="1">
        <v>1.30152170281795</v>
      </c>
      <c r="AZ197" s="1">
        <v>1.54995977566564</v>
      </c>
      <c r="BA197" s="1">
        <v>1.5028486296723</v>
      </c>
      <c r="BB197" s="1">
        <v>1.67495455197133</v>
      </c>
      <c r="BC197" s="1">
        <v>1.7960009444135501</v>
      </c>
      <c r="BD197" s="1">
        <v>1.90376824244752</v>
      </c>
      <c r="BE197" s="1">
        <v>2.1885424177547299</v>
      </c>
      <c r="BF197" s="1">
        <v>2.7200085279057902</v>
      </c>
    </row>
    <row r="198" spans="1:58">
      <c r="A198" s="73" t="s">
        <v>537</v>
      </c>
      <c r="B198" s="73" t="s">
        <v>538</v>
      </c>
      <c r="AK198" s="73">
        <v>19.198333333333299</v>
      </c>
      <c r="AL198" s="1">
        <v>110.916666666667</v>
      </c>
      <c r="AM198" s="1">
        <v>3257.6666666666702</v>
      </c>
      <c r="AN198" s="1">
        <v>4143.4166666666697</v>
      </c>
      <c r="AO198" s="1">
        <v>4890.1666666666697</v>
      </c>
      <c r="AP198" s="1">
        <v>5200</v>
      </c>
      <c r="AQ198" s="1">
        <v>5200</v>
      </c>
      <c r="AR198" s="1">
        <v>5200</v>
      </c>
      <c r="AS198" s="1"/>
      <c r="AT198" s="1"/>
      <c r="AU198" s="1"/>
      <c r="AV198" s="1"/>
      <c r="AW198" s="1"/>
      <c r="AX198" s="1"/>
      <c r="AY198" s="1"/>
      <c r="AZ198" s="1"/>
      <c r="BA198" s="1"/>
      <c r="BB198" s="1"/>
      <c r="BC198" s="1"/>
      <c r="BD198" s="1"/>
      <c r="BE198" s="1"/>
      <c r="BF198" s="1"/>
    </row>
    <row r="199" spans="1:58">
      <c r="A199" s="73" t="s">
        <v>539</v>
      </c>
      <c r="B199" s="73" t="s">
        <v>540</v>
      </c>
      <c r="AL199" s="1"/>
      <c r="AM199" s="1"/>
      <c r="AN199" s="1"/>
      <c r="AO199" s="1"/>
      <c r="AP199" s="1"/>
      <c r="AQ199" s="1"/>
      <c r="AR199" s="1"/>
      <c r="AS199" s="1"/>
      <c r="AT199" s="1"/>
      <c r="AU199" s="1"/>
      <c r="AV199" s="1"/>
      <c r="AW199" s="1"/>
      <c r="AX199" s="1"/>
      <c r="AY199" s="1"/>
      <c r="AZ199" s="1"/>
      <c r="BA199" s="1"/>
      <c r="BB199" s="1"/>
      <c r="BC199" s="1"/>
      <c r="BD199" s="1"/>
      <c r="BE199" s="1"/>
      <c r="BF199" s="1"/>
    </row>
    <row r="200" spans="1:58">
      <c r="A200" s="73" t="s">
        <v>541</v>
      </c>
      <c r="B200" s="73" t="s">
        <v>542</v>
      </c>
      <c r="AL200" s="1"/>
      <c r="AM200" s="1"/>
      <c r="AN200" s="1"/>
      <c r="AO200" s="1"/>
      <c r="AP200" s="1"/>
      <c r="AQ200" s="1"/>
      <c r="AR200" s="1"/>
      <c r="AS200" s="1"/>
      <c r="AT200" s="1"/>
      <c r="AU200" s="1"/>
      <c r="AV200" s="1"/>
      <c r="AW200" s="1"/>
      <c r="AX200" s="1"/>
      <c r="AY200" s="1"/>
      <c r="AZ200" s="1"/>
      <c r="BA200" s="1"/>
      <c r="BB200" s="1"/>
      <c r="BC200" s="1"/>
      <c r="BD200" s="1"/>
      <c r="BE200" s="1"/>
      <c r="BF200" s="1"/>
    </row>
    <row r="201" spans="1:58">
      <c r="A201" s="73" t="s">
        <v>24</v>
      </c>
      <c r="B201" s="73" t="s">
        <v>543</v>
      </c>
      <c r="C201" s="73">
        <v>7.1430000071429994E-2</v>
      </c>
      <c r="D201" s="73">
        <v>7.1430000071429994E-2</v>
      </c>
      <c r="E201" s="73">
        <v>7.1430000071429994E-2</v>
      </c>
      <c r="F201" s="73">
        <v>7.1430000071429994E-2</v>
      </c>
      <c r="G201" s="73">
        <v>7.1430000071429994E-2</v>
      </c>
      <c r="H201" s="73">
        <v>7.1430000071429994E-2</v>
      </c>
      <c r="I201" s="73">
        <v>7.1430000071429994E-2</v>
      </c>
      <c r="J201" s="73">
        <v>7.1430000071429994E-2</v>
      </c>
      <c r="K201" s="73">
        <v>7.1430000071429994E-2</v>
      </c>
      <c r="L201" s="73">
        <v>7.1430000071429994E-2</v>
      </c>
      <c r="M201" s="73">
        <v>7.1430000071429994E-2</v>
      </c>
      <c r="N201" s="73">
        <v>7.1429995890081102E-2</v>
      </c>
      <c r="O201" s="73">
        <v>7.1429999990000007E-2</v>
      </c>
      <c r="P201" s="73">
        <v>7.0214499989999998E-2</v>
      </c>
      <c r="Q201" s="73">
        <v>7.1359499990000005E-2</v>
      </c>
      <c r="R201" s="73">
        <v>7.421924999E-2</v>
      </c>
      <c r="S201" s="73">
        <v>8.2661666662499994E-2</v>
      </c>
      <c r="T201" s="73">
        <v>8.2589999993333302E-2</v>
      </c>
      <c r="U201" s="73">
        <v>7.7356666656666698E-2</v>
      </c>
      <c r="V201" s="73">
        <v>7.4828333323333301E-2</v>
      </c>
      <c r="W201" s="73">
        <v>7.4169999989999999E-2</v>
      </c>
      <c r="X201" s="73">
        <v>0.50052333332666699</v>
      </c>
      <c r="Y201" s="73">
        <v>0.94046666666166701</v>
      </c>
      <c r="Z201" s="73">
        <v>1.5386249999924999</v>
      </c>
      <c r="AA201" s="73">
        <v>3.5970249999949999</v>
      </c>
      <c r="AB201" s="73">
        <v>6.7202000000058302</v>
      </c>
      <c r="AC201" s="73">
        <v>14</v>
      </c>
      <c r="AD201" s="73">
        <v>42.841266666666698</v>
      </c>
      <c r="AE201" s="73">
        <v>106.135833333333</v>
      </c>
      <c r="AF201" s="73">
        <v>223.09160630809001</v>
      </c>
      <c r="AG201" s="73">
        <v>428.85466666666701</v>
      </c>
      <c r="AH201" s="73">
        <v>734.00991666666698</v>
      </c>
      <c r="AI201" s="73">
        <v>1133.8343333333301</v>
      </c>
      <c r="AJ201" s="73">
        <v>1195.01675</v>
      </c>
      <c r="AK201" s="73">
        <v>979.44541666666703</v>
      </c>
      <c r="AL201" s="1">
        <v>968.91666666666697</v>
      </c>
      <c r="AM201" s="1">
        <v>1046.08475</v>
      </c>
      <c r="AN201" s="1">
        <v>1083.00866666667</v>
      </c>
      <c r="AO201" s="1">
        <v>1240.3058333333299</v>
      </c>
      <c r="AP201" s="1">
        <v>1454.8271666666701</v>
      </c>
      <c r="AQ201" s="1">
        <v>1644.4753333333299</v>
      </c>
      <c r="AR201" s="1">
        <v>1755.6587500000001</v>
      </c>
      <c r="AS201" s="1">
        <v>1797.5505000000001</v>
      </c>
      <c r="AT201" s="1">
        <v>1963.72008333333</v>
      </c>
      <c r="AU201" s="1">
        <v>1810.3047136515099</v>
      </c>
      <c r="AV201" s="1">
        <v>1780.6657768939399</v>
      </c>
      <c r="AW201" s="1">
        <v>1831.45340494586</v>
      </c>
      <c r="AX201" s="1">
        <v>1723.4917723430001</v>
      </c>
      <c r="AY201" s="1">
        <v>1720.4438833177701</v>
      </c>
      <c r="AZ201" s="1">
        <v>2030.4880743341801</v>
      </c>
      <c r="BA201" s="1">
        <v>2177.5575068335802</v>
      </c>
      <c r="BB201" s="1">
        <v>2522.74632070807</v>
      </c>
      <c r="BC201" s="1">
        <v>2504.5630775832801</v>
      </c>
      <c r="BD201" s="1">
        <v>2586.8895685656098</v>
      </c>
      <c r="BE201" s="1">
        <v>2599.7885214186199</v>
      </c>
      <c r="BF201" s="1">
        <v>3240.64542033826</v>
      </c>
    </row>
    <row r="202" spans="1:58">
      <c r="A202" s="73" t="s">
        <v>544</v>
      </c>
      <c r="B202" s="73" t="s">
        <v>545</v>
      </c>
      <c r="AJ202" s="73">
        <v>4.5324999999999997E-2</v>
      </c>
      <c r="AK202" s="73">
        <v>0.32751416666666699</v>
      </c>
      <c r="AL202" s="1">
        <v>1.4730749999999999</v>
      </c>
      <c r="AM202" s="1">
        <v>1.8294685583333301</v>
      </c>
      <c r="AN202" s="1">
        <v>1.8616583333333301</v>
      </c>
      <c r="AO202" s="1">
        <v>2.4495416666666698</v>
      </c>
      <c r="AP202" s="1">
        <v>4.1304416666666697</v>
      </c>
      <c r="AQ202" s="1">
        <v>5.4402333333333299</v>
      </c>
      <c r="AR202" s="1">
        <v>5.3721583333333296</v>
      </c>
      <c r="AS202" s="1">
        <v>5.3266249999999999</v>
      </c>
      <c r="AT202" s="1">
        <v>5.3326883333333299</v>
      </c>
      <c r="AU202" s="1">
        <v>5.3191806666666697</v>
      </c>
      <c r="AV202" s="1">
        <v>5.1247290000000003</v>
      </c>
      <c r="AW202" s="1">
        <v>5.05</v>
      </c>
      <c r="AX202" s="1">
        <v>5.05</v>
      </c>
      <c r="AY202" s="1">
        <v>5.2672214166666702</v>
      </c>
      <c r="AZ202" s="1">
        <v>7.79124033333333</v>
      </c>
      <c r="BA202" s="1">
        <v>7.9356394166666702</v>
      </c>
      <c r="BB202" s="1">
        <v>7.9675628333333304</v>
      </c>
      <c r="BC202" s="1">
        <v>7.99102933333333</v>
      </c>
      <c r="BD202" s="1">
        <v>7.9930000000000003</v>
      </c>
      <c r="BE202" s="1">
        <v>11.886659416666699</v>
      </c>
      <c r="BF202" s="1">
        <v>21.844697766666702</v>
      </c>
    </row>
    <row r="203" spans="1:58">
      <c r="A203" s="73" t="s">
        <v>546</v>
      </c>
      <c r="B203" s="73" t="s">
        <v>547</v>
      </c>
      <c r="I203" s="73">
        <v>4.7619000037618999</v>
      </c>
      <c r="J203" s="73">
        <v>4.7619000037618999</v>
      </c>
      <c r="K203" s="73">
        <v>4.7619000037618999</v>
      </c>
      <c r="L203" s="73">
        <v>4.7619000037618999</v>
      </c>
      <c r="M203" s="73">
        <v>4.7619000037618999</v>
      </c>
      <c r="N203" s="73">
        <v>4.7479628848644202</v>
      </c>
      <c r="O203" s="73">
        <v>4.3859778425048797</v>
      </c>
      <c r="P203" s="73">
        <v>3.9962713138644301</v>
      </c>
      <c r="Q203" s="73">
        <v>3.95904515568157</v>
      </c>
      <c r="R203" s="73">
        <v>3.9612849990000001</v>
      </c>
      <c r="S203" s="73">
        <v>3.9530724990000001</v>
      </c>
      <c r="T203" s="73">
        <v>3.9032474989999999</v>
      </c>
      <c r="U203" s="73">
        <v>3.8712108323333299</v>
      </c>
      <c r="V203" s="73">
        <v>3.81567583233333</v>
      </c>
      <c r="W203" s="73">
        <v>3.7073649990000002</v>
      </c>
      <c r="X203" s="73">
        <v>3.6709999990000002</v>
      </c>
      <c r="Y203" s="73">
        <v>3.6709999990000002</v>
      </c>
      <c r="Z203" s="73">
        <v>3.6709999990000002</v>
      </c>
      <c r="AA203" s="73">
        <v>3.67099999958333</v>
      </c>
      <c r="AB203" s="73">
        <v>3.6709999999999998</v>
      </c>
      <c r="AC203" s="73">
        <v>3.6709999999999998</v>
      </c>
      <c r="AD203" s="73">
        <v>3.6709999999999998</v>
      </c>
      <c r="AE203" s="73">
        <v>3.6709999999999998</v>
      </c>
      <c r="AF203" s="73">
        <v>3.6709999999999998</v>
      </c>
      <c r="AG203" s="73">
        <v>3.6709999999999998</v>
      </c>
      <c r="AH203" s="73">
        <v>3.6709999999999998</v>
      </c>
      <c r="AI203" s="73">
        <v>3.6709999999999998</v>
      </c>
      <c r="AJ203" s="73">
        <v>3.6709999999999998</v>
      </c>
      <c r="AK203" s="73">
        <v>3.6709999999999998</v>
      </c>
      <c r="AL203" s="1">
        <v>3.6709999999999998</v>
      </c>
      <c r="AM203" s="1">
        <v>3.6709999999999998</v>
      </c>
      <c r="AN203" s="1">
        <v>3.671125</v>
      </c>
      <c r="AO203" s="1">
        <v>3.6724999999999999</v>
      </c>
      <c r="AP203" s="1">
        <v>3.6724999999999999</v>
      </c>
      <c r="AQ203" s="1">
        <v>3.6724999999999999</v>
      </c>
      <c r="AR203" s="1">
        <v>3.6724999999999999</v>
      </c>
      <c r="AS203" s="1">
        <v>3.6724999999999999</v>
      </c>
      <c r="AT203" s="1">
        <v>3.6724999999999999</v>
      </c>
      <c r="AU203" s="1">
        <v>3.6724999999999999</v>
      </c>
      <c r="AV203" s="1">
        <v>3.6724999999999999</v>
      </c>
      <c r="AW203" s="1">
        <v>3.6724999999999999</v>
      </c>
      <c r="AX203" s="1">
        <v>3.6724999999999999</v>
      </c>
      <c r="AY203" s="1">
        <v>3.6724999999999999</v>
      </c>
      <c r="AZ203" s="1">
        <v>3.6724999999999999</v>
      </c>
      <c r="BA203" s="1">
        <v>3.6724999999999999</v>
      </c>
      <c r="BB203" s="1">
        <v>3.6724999999999999</v>
      </c>
      <c r="BC203" s="1">
        <v>3.6724999999999999</v>
      </c>
      <c r="BD203" s="1">
        <v>3.6724999999999999</v>
      </c>
      <c r="BE203" s="1">
        <v>3.6724999999999999</v>
      </c>
      <c r="BF203" s="1">
        <v>3.6724999999999999</v>
      </c>
    </row>
    <row r="204" spans="1:58">
      <c r="A204" s="73" t="s">
        <v>548</v>
      </c>
      <c r="B204" s="73" t="s">
        <v>549</v>
      </c>
      <c r="C204" s="73">
        <v>0.357142999357143</v>
      </c>
      <c r="D204" s="73">
        <v>0.357142999357143</v>
      </c>
      <c r="E204" s="73">
        <v>0.357142999357143</v>
      </c>
      <c r="F204" s="73">
        <v>0.357142999357143</v>
      </c>
      <c r="G204" s="73">
        <v>0.357142999357143</v>
      </c>
      <c r="H204" s="73">
        <v>0.357142999357143</v>
      </c>
      <c r="I204" s="73">
        <v>0.357142999357143</v>
      </c>
      <c r="J204" s="73">
        <v>0.36210333266567502</v>
      </c>
      <c r="K204" s="73">
        <v>0.41666699941666702</v>
      </c>
      <c r="L204" s="73">
        <v>0.41666699941666702</v>
      </c>
      <c r="M204" s="73">
        <v>0.41666699941666702</v>
      </c>
      <c r="N204" s="73">
        <v>0.41092023742942502</v>
      </c>
      <c r="O204" s="73">
        <v>0.40039046153000801</v>
      </c>
      <c r="P204" s="73">
        <v>0.40817094529930797</v>
      </c>
      <c r="Q204" s="73">
        <v>0.42775643974766298</v>
      </c>
      <c r="R204" s="73">
        <v>0.45204116566666702</v>
      </c>
      <c r="S204" s="73">
        <v>0.55650983233333295</v>
      </c>
      <c r="T204" s="73">
        <v>0.57327199900000003</v>
      </c>
      <c r="U204" s="73">
        <v>0.52150458233333297</v>
      </c>
      <c r="V204" s="73">
        <v>0.47218116566666701</v>
      </c>
      <c r="W204" s="73">
        <v>0.43029499900000001</v>
      </c>
      <c r="X204" s="73">
        <v>0.49764133233333302</v>
      </c>
      <c r="Y204" s="73">
        <v>0.57244683233333304</v>
      </c>
      <c r="Z204" s="73">
        <v>0.65972458233333298</v>
      </c>
      <c r="AA204" s="73">
        <v>0.75180666625000003</v>
      </c>
      <c r="AB204" s="73">
        <v>0.77924599974999997</v>
      </c>
      <c r="AC204" s="73">
        <v>0.68219733333333299</v>
      </c>
      <c r="AD204" s="73">
        <v>0.61192650000000004</v>
      </c>
      <c r="AE204" s="73">
        <v>0.56217016666666697</v>
      </c>
      <c r="AF204" s="73">
        <v>0.61117275000000004</v>
      </c>
      <c r="AG204" s="73">
        <v>0.56317716666666695</v>
      </c>
      <c r="AH204" s="73">
        <v>0.56701533333333298</v>
      </c>
      <c r="AI204" s="73">
        <v>0.56977416666666703</v>
      </c>
      <c r="AJ204" s="73">
        <v>0.66675655333333295</v>
      </c>
      <c r="AK204" s="73">
        <v>0.65342660416666698</v>
      </c>
      <c r="AL204" s="1">
        <v>0.63366811999999995</v>
      </c>
      <c r="AM204" s="1">
        <v>0.64095825500000003</v>
      </c>
      <c r="AN204" s="1">
        <v>0.61083611416666705</v>
      </c>
      <c r="AO204" s="1">
        <v>0.60382359416666698</v>
      </c>
      <c r="AP204" s="1">
        <v>0.61805684500000002</v>
      </c>
      <c r="AQ204" s="1">
        <v>0.66093083333333302</v>
      </c>
      <c r="AR204" s="1">
        <v>0.69465500000000002</v>
      </c>
      <c r="AS204" s="1">
        <v>0.66722333333333295</v>
      </c>
      <c r="AT204" s="1">
        <v>0.61247249999999998</v>
      </c>
      <c r="AU204" s="1">
        <v>0.54618</v>
      </c>
      <c r="AV204" s="1">
        <v>0.54999833333333303</v>
      </c>
      <c r="AW204" s="1">
        <v>0.54348666666666701</v>
      </c>
      <c r="AX204" s="1">
        <v>0.499771666666667</v>
      </c>
      <c r="AY204" s="1">
        <v>0.54396624999999998</v>
      </c>
      <c r="AZ204" s="1">
        <v>0.64191926349599604</v>
      </c>
      <c r="BA204" s="1">
        <v>0.64717934556016499</v>
      </c>
      <c r="BB204" s="1">
        <v>0.62414083574049495</v>
      </c>
      <c r="BC204" s="1">
        <v>0.63304698885732702</v>
      </c>
      <c r="BD204" s="1">
        <v>0.63966057761347705</v>
      </c>
      <c r="BE204" s="1">
        <v>0.60772962687825505</v>
      </c>
      <c r="BF204" s="1">
        <v>0.65454547893142601</v>
      </c>
    </row>
    <row r="205" spans="1:58">
      <c r="A205" s="73" t="s">
        <v>50</v>
      </c>
      <c r="B205" s="73" t="s">
        <v>155</v>
      </c>
      <c r="C205" s="73">
        <v>1</v>
      </c>
      <c r="D205" s="73">
        <v>1</v>
      </c>
      <c r="E205" s="73">
        <v>1</v>
      </c>
      <c r="F205" s="73">
        <v>1</v>
      </c>
      <c r="G205" s="73">
        <v>1</v>
      </c>
      <c r="H205" s="73">
        <v>1</v>
      </c>
      <c r="I205" s="73">
        <v>1</v>
      </c>
      <c r="J205" s="73">
        <v>1</v>
      </c>
      <c r="K205" s="73">
        <v>1</v>
      </c>
      <c r="L205" s="73">
        <v>1</v>
      </c>
      <c r="M205" s="73">
        <v>1</v>
      </c>
      <c r="N205" s="73">
        <v>1</v>
      </c>
      <c r="O205" s="73">
        <v>1</v>
      </c>
      <c r="P205" s="73">
        <v>1</v>
      </c>
      <c r="Q205" s="73">
        <v>1</v>
      </c>
      <c r="R205" s="73">
        <v>1</v>
      </c>
      <c r="S205" s="73">
        <v>1</v>
      </c>
      <c r="T205" s="73">
        <v>1</v>
      </c>
      <c r="U205" s="73">
        <v>1</v>
      </c>
      <c r="V205" s="73">
        <v>1</v>
      </c>
      <c r="W205" s="73">
        <v>1</v>
      </c>
      <c r="X205" s="73">
        <v>1</v>
      </c>
      <c r="Y205" s="73">
        <v>1</v>
      </c>
      <c r="Z205" s="73">
        <v>1</v>
      </c>
      <c r="AA205" s="73">
        <v>1</v>
      </c>
      <c r="AB205" s="73">
        <v>1</v>
      </c>
      <c r="AC205" s="73">
        <v>1</v>
      </c>
      <c r="AD205" s="73">
        <v>1</v>
      </c>
      <c r="AE205" s="73">
        <v>1</v>
      </c>
      <c r="AF205" s="73">
        <v>1</v>
      </c>
      <c r="AG205" s="73">
        <v>1</v>
      </c>
      <c r="AH205" s="73">
        <v>1</v>
      </c>
      <c r="AI205" s="73">
        <v>1</v>
      </c>
      <c r="AJ205" s="73">
        <v>1</v>
      </c>
      <c r="AK205" s="73">
        <v>1</v>
      </c>
      <c r="AL205" s="1">
        <v>1</v>
      </c>
      <c r="AM205" s="1">
        <v>1</v>
      </c>
      <c r="AN205" s="1">
        <v>1</v>
      </c>
      <c r="AO205" s="1">
        <v>1</v>
      </c>
      <c r="AP205" s="1">
        <v>1</v>
      </c>
      <c r="AQ205" s="1">
        <v>1</v>
      </c>
      <c r="AR205" s="1">
        <v>1</v>
      </c>
      <c r="AS205" s="1">
        <v>1</v>
      </c>
      <c r="AT205" s="1">
        <v>1</v>
      </c>
      <c r="AU205" s="1">
        <v>1</v>
      </c>
      <c r="AV205" s="1">
        <v>1</v>
      </c>
      <c r="AW205" s="1">
        <v>1</v>
      </c>
      <c r="AX205" s="1">
        <v>1</v>
      </c>
      <c r="AY205" s="1">
        <v>1</v>
      </c>
      <c r="AZ205" s="1">
        <v>1</v>
      </c>
      <c r="BA205" s="1">
        <v>1</v>
      </c>
      <c r="BB205" s="1">
        <v>1</v>
      </c>
      <c r="BC205" s="1">
        <v>1</v>
      </c>
      <c r="BD205" s="1">
        <v>1</v>
      </c>
      <c r="BE205" s="1">
        <v>1</v>
      </c>
      <c r="BF205" s="1">
        <v>1</v>
      </c>
    </row>
    <row r="206" spans="1:58">
      <c r="A206" s="73" t="s">
        <v>550</v>
      </c>
      <c r="B206" s="73" t="s">
        <v>551</v>
      </c>
      <c r="C206" s="73">
        <v>1.12966666666667E-5</v>
      </c>
      <c r="D206" s="73">
        <v>1.10091666666667E-5</v>
      </c>
      <c r="E206" s="73">
        <v>1.098E-5</v>
      </c>
      <c r="F206" s="73">
        <v>1.46475E-5</v>
      </c>
      <c r="G206" s="73">
        <v>1.6411666666666701E-5</v>
      </c>
      <c r="H206" s="73">
        <v>2.90358333333333E-5</v>
      </c>
      <c r="I206" s="73">
        <v>5.3891666666666698E-5</v>
      </c>
      <c r="J206" s="73">
        <v>1.049625E-4</v>
      </c>
      <c r="K206" s="73">
        <v>2.3185416666666699E-4</v>
      </c>
      <c r="L206" s="73">
        <v>2.4800000000000001E-4</v>
      </c>
      <c r="M206" s="73">
        <v>2.4800000000000001E-4</v>
      </c>
      <c r="N206" s="73">
        <v>2.4800000000000001E-4</v>
      </c>
      <c r="O206" s="73">
        <v>5.3082583333333296E-4</v>
      </c>
      <c r="P206" s="73">
        <v>8.5715083333333299E-4</v>
      </c>
      <c r="Q206" s="73">
        <v>1.0983275E-3</v>
      </c>
      <c r="R206" s="73">
        <v>2.2358333333333301E-3</v>
      </c>
      <c r="S206" s="73">
        <v>3.3024999999999999E-3</v>
      </c>
      <c r="T206" s="73">
        <v>4.6466666666666696E-3</v>
      </c>
      <c r="U206" s="73">
        <v>6.0233333333333302E-3</v>
      </c>
      <c r="V206" s="73">
        <v>7.8383333333333308E-3</v>
      </c>
      <c r="W206" s="73">
        <v>9.0725000000000007E-3</v>
      </c>
      <c r="X206" s="73">
        <v>1.0793333333333301E-2</v>
      </c>
      <c r="Y206" s="73">
        <v>1.3853333333333301E-2</v>
      </c>
      <c r="Z206" s="73">
        <v>3.43758333333333E-2</v>
      </c>
      <c r="AA206" s="73">
        <v>5.5893333333333302E-2</v>
      </c>
      <c r="AB206" s="73">
        <v>0.101155833333333</v>
      </c>
      <c r="AC206" s="73">
        <v>0.15143416666666701</v>
      </c>
      <c r="AD206" s="73">
        <v>0.22552166666666701</v>
      </c>
      <c r="AE206" s="73">
        <v>0.35850749999999998</v>
      </c>
      <c r="AF206" s="73">
        <v>0.62117833333333305</v>
      </c>
      <c r="AG206" s="73">
        <v>1.16948416666667</v>
      </c>
      <c r="AH206" s="73">
        <v>2.01766333333333</v>
      </c>
      <c r="AI206" s="73">
        <v>3.02481166666667</v>
      </c>
      <c r="AJ206" s="73">
        <v>3.94109166666667</v>
      </c>
      <c r="AK206" s="73">
        <v>5.0439166666666697</v>
      </c>
      <c r="AL206" s="1">
        <v>6.3490000000000002</v>
      </c>
      <c r="AM206" s="1">
        <v>7.97183333333333</v>
      </c>
      <c r="AN206" s="1">
        <v>9.4418333333333297</v>
      </c>
      <c r="AO206" s="1">
        <v>10.471916666666701</v>
      </c>
      <c r="AP206" s="1">
        <v>11.3393</v>
      </c>
      <c r="AQ206" s="1">
        <v>12.099591666666701</v>
      </c>
      <c r="AR206" s="1">
        <v>13.3191166666667</v>
      </c>
      <c r="AS206" s="1">
        <v>21.256966666666699</v>
      </c>
      <c r="AT206" s="1">
        <v>28.208683333333301</v>
      </c>
      <c r="AU206" s="1">
        <v>28.7037333333333</v>
      </c>
      <c r="AV206" s="1">
        <v>24.4786</v>
      </c>
      <c r="AW206" s="1">
        <v>24.073358333333299</v>
      </c>
      <c r="AX206" s="1">
        <v>23.471025000000001</v>
      </c>
      <c r="AY206" s="1">
        <v>20.9493166666667</v>
      </c>
      <c r="AZ206" s="1">
        <v>22.567983333333299</v>
      </c>
      <c r="BA206" s="1">
        <v>20.059275</v>
      </c>
      <c r="BB206" s="1">
        <v>19.314208333333301</v>
      </c>
      <c r="BC206" s="1">
        <v>20.310575</v>
      </c>
      <c r="BD206" s="1">
        <v>20.481608333333298</v>
      </c>
      <c r="BE206" s="1">
        <v>23.246024999999999</v>
      </c>
      <c r="BF206" s="1">
        <v>27.327366666666698</v>
      </c>
    </row>
    <row r="207" spans="1:58">
      <c r="A207" s="73" t="s">
        <v>552</v>
      </c>
      <c r="B207" s="73" t="s">
        <v>553</v>
      </c>
      <c r="AL207" s="1">
        <v>29.774999999999999</v>
      </c>
      <c r="AM207" s="1">
        <v>40.066666666666698</v>
      </c>
      <c r="AN207" s="1">
        <v>62.9166666666667</v>
      </c>
      <c r="AO207" s="1">
        <v>94.491666666666703</v>
      </c>
      <c r="AP207" s="1">
        <v>124.625</v>
      </c>
      <c r="AQ207" s="1">
        <v>236.60833333333301</v>
      </c>
      <c r="AR207" s="1"/>
      <c r="AS207" s="1"/>
      <c r="AT207" s="1"/>
      <c r="AU207" s="1"/>
      <c r="AV207" s="1"/>
      <c r="AW207" s="1"/>
      <c r="AX207" s="1"/>
      <c r="AY207" s="1"/>
      <c r="AZ207" s="1"/>
      <c r="BA207" s="1"/>
      <c r="BB207" s="1"/>
      <c r="BC207" s="1"/>
      <c r="BD207" s="1"/>
      <c r="BE207" s="1"/>
      <c r="BF207" s="1"/>
    </row>
    <row r="208" spans="1:58">
      <c r="A208" s="73" t="s">
        <v>554</v>
      </c>
      <c r="B208" s="73" t="s">
        <v>555</v>
      </c>
      <c r="C208" s="73">
        <v>89.765000088765007</v>
      </c>
      <c r="D208" s="73">
        <v>89.765000088765007</v>
      </c>
      <c r="E208" s="73">
        <v>89.765000088765007</v>
      </c>
      <c r="F208" s="73">
        <v>89.765000088765007</v>
      </c>
      <c r="G208" s="73">
        <v>89.765000088765007</v>
      </c>
      <c r="H208" s="73">
        <v>89.765000088765007</v>
      </c>
      <c r="I208" s="73">
        <v>89.765000088765007</v>
      </c>
      <c r="J208" s="73">
        <v>89.765000088765007</v>
      </c>
      <c r="K208" s="73">
        <v>89.765000088765007</v>
      </c>
      <c r="L208" s="73">
        <v>94.440000093440005</v>
      </c>
      <c r="M208" s="73">
        <v>100.985000099985</v>
      </c>
      <c r="N208" s="73">
        <v>100.689451223571</v>
      </c>
      <c r="O208" s="73">
        <v>81.610909090916707</v>
      </c>
      <c r="P208" s="73">
        <v>72.044713804750003</v>
      </c>
      <c r="Q208" s="73">
        <v>77.803232323333305</v>
      </c>
      <c r="R208" s="73">
        <v>69.272592592666697</v>
      </c>
      <c r="S208" s="73">
        <v>77.236228956166698</v>
      </c>
      <c r="T208" s="73">
        <v>79.411313131166693</v>
      </c>
      <c r="U208" s="73">
        <v>72.938989898916702</v>
      </c>
      <c r="V208" s="73">
        <v>68.7582491583333</v>
      </c>
      <c r="W208" s="73">
        <v>68.292121212166705</v>
      </c>
      <c r="X208" s="73">
        <v>87.825925925999996</v>
      </c>
      <c r="Y208" s="73">
        <v>96.207499999999996</v>
      </c>
      <c r="Z208" s="73">
        <v>99.367661992999999</v>
      </c>
      <c r="AA208" s="73">
        <v>99.233333333000004</v>
      </c>
      <c r="AB208" s="73">
        <v>106.03166666600001</v>
      </c>
      <c r="AC208" s="73">
        <v>106.075833332917</v>
      </c>
      <c r="AD208" s="73">
        <v>109.849166666667</v>
      </c>
      <c r="AE208" s="73">
        <v>104.425833333333</v>
      </c>
      <c r="AF208" s="73">
        <v>116.041666666667</v>
      </c>
      <c r="AG208" s="73">
        <v>117.06125</v>
      </c>
      <c r="AH208" s="73">
        <v>111.675</v>
      </c>
      <c r="AI208" s="73">
        <v>113.39166666666701</v>
      </c>
      <c r="AJ208" s="73">
        <v>121.580833333333</v>
      </c>
      <c r="AK208" s="73">
        <v>116.405</v>
      </c>
      <c r="AL208" s="1">
        <v>112.11166666666701</v>
      </c>
      <c r="AM208" s="1">
        <v>111.71916666666699</v>
      </c>
      <c r="AN208" s="1">
        <v>115.87333333333299</v>
      </c>
      <c r="AO208" s="1">
        <v>127.5175</v>
      </c>
      <c r="AP208" s="1">
        <v>129.07499999999999</v>
      </c>
      <c r="AQ208" s="1">
        <v>137.643333333333</v>
      </c>
      <c r="AR208" s="1">
        <v>145.3125</v>
      </c>
      <c r="AS208" s="1">
        <v>139.19833333333301</v>
      </c>
      <c r="AT208" s="1">
        <v>122.18916666666701</v>
      </c>
      <c r="AU208" s="1">
        <v>111.79</v>
      </c>
      <c r="AV208" s="1">
        <v>109.245833333333</v>
      </c>
      <c r="AW208" s="1">
        <v>110.64083333333301</v>
      </c>
      <c r="AX208" s="1">
        <v>102.4375</v>
      </c>
      <c r="AY208" s="1">
        <v>101.334166666667</v>
      </c>
      <c r="AZ208" s="1">
        <v>106.740833333333</v>
      </c>
      <c r="BA208" s="1">
        <v>96.905833333333305</v>
      </c>
      <c r="BB208" s="1">
        <v>89.469166666666695</v>
      </c>
      <c r="BC208" s="1">
        <v>92.637500000000003</v>
      </c>
      <c r="BD208" s="1">
        <v>94.542500000000004</v>
      </c>
      <c r="BE208" s="1">
        <v>97.071666666666701</v>
      </c>
      <c r="BF208" s="1">
        <v>108.989166666667</v>
      </c>
    </row>
    <row r="209" spans="1:58">
      <c r="A209" s="73" t="s">
        <v>556</v>
      </c>
      <c r="B209" s="73" t="s">
        <v>557</v>
      </c>
      <c r="C209" s="73">
        <v>3.3495833323333302</v>
      </c>
      <c r="D209" s="73">
        <v>3.34983333233333</v>
      </c>
      <c r="E209" s="73">
        <v>3.3496666656666698</v>
      </c>
      <c r="F209" s="73">
        <v>3.3496666656666698</v>
      </c>
      <c r="G209" s="73">
        <v>4.3499999999999997E-3</v>
      </c>
      <c r="H209" s="73">
        <v>4.4000000000000003E-3</v>
      </c>
      <c r="I209" s="73">
        <v>4.4000000000000003E-3</v>
      </c>
      <c r="J209" s="73">
        <v>4.4000000000000003E-3</v>
      </c>
      <c r="K209" s="73">
        <v>4.4000000000000003E-3</v>
      </c>
      <c r="L209" s="73">
        <v>4.4000000000000003E-3</v>
      </c>
      <c r="M209" s="73">
        <v>4.4000000000000003E-3</v>
      </c>
      <c r="N209" s="73">
        <v>4.4000000000000003E-3</v>
      </c>
      <c r="O209" s="73">
        <v>4.3E-3</v>
      </c>
      <c r="P209" s="73">
        <v>4.3E-3</v>
      </c>
      <c r="Q209" s="73">
        <v>4.3E-3</v>
      </c>
      <c r="R209" s="73">
        <v>4.3E-3</v>
      </c>
      <c r="S209" s="73">
        <v>4.3E-3</v>
      </c>
      <c r="T209" s="73">
        <v>4.3E-3</v>
      </c>
      <c r="U209" s="73">
        <v>4.3E-3</v>
      </c>
      <c r="V209" s="73">
        <v>4.3E-3</v>
      </c>
      <c r="W209" s="73">
        <v>4.3E-3</v>
      </c>
      <c r="X209" s="73">
        <v>4.3E-3</v>
      </c>
      <c r="Y209" s="73">
        <v>4.3E-3</v>
      </c>
      <c r="Z209" s="73">
        <v>4.3E-3</v>
      </c>
      <c r="AA209" s="73">
        <v>7.0166666666666702E-3</v>
      </c>
      <c r="AB209" s="73">
        <v>7.4999999999999997E-3</v>
      </c>
      <c r="AC209" s="73">
        <v>8.0833333333333295E-3</v>
      </c>
      <c r="AD209" s="73">
        <v>1.4500000000000001E-2</v>
      </c>
      <c r="AE209" s="73">
        <v>1.4500000000000001E-2</v>
      </c>
      <c r="AF209" s="73">
        <v>3.4691666666666697E-2</v>
      </c>
      <c r="AG209" s="73">
        <v>4.68916666666667E-2</v>
      </c>
      <c r="AH209" s="73">
        <v>5.6825000000000001E-2</v>
      </c>
      <c r="AI209" s="73">
        <v>6.8383333333333296E-2</v>
      </c>
      <c r="AJ209" s="73">
        <v>9.0841666666666696E-2</v>
      </c>
      <c r="AK209" s="73">
        <v>0.14685833333333301</v>
      </c>
      <c r="AL209" s="1">
        <v>0.17684166666666701</v>
      </c>
      <c r="AM209" s="1">
        <v>0.41735</v>
      </c>
      <c r="AN209" s="1">
        <v>0.48863333333333298</v>
      </c>
      <c r="AO209" s="1">
        <v>0.54756666666666698</v>
      </c>
      <c r="AP209" s="1">
        <v>0.60572499999999996</v>
      </c>
      <c r="AQ209" s="1">
        <v>0.67996666666666705</v>
      </c>
      <c r="AR209" s="1">
        <v>0.72365833333333296</v>
      </c>
      <c r="AS209" s="1">
        <v>1.1609499999999999</v>
      </c>
      <c r="AT209" s="1">
        <v>1.6069583333333299</v>
      </c>
      <c r="AU209" s="1">
        <v>1.89133333333333</v>
      </c>
      <c r="AV209" s="1">
        <v>2.08975</v>
      </c>
      <c r="AW209" s="1">
        <v>2.1469999999999998</v>
      </c>
      <c r="AX209" s="1">
        <v>2.1469999999999998</v>
      </c>
      <c r="AY209" s="1">
        <v>2.1469999999999998</v>
      </c>
      <c r="AZ209" s="1">
        <v>2.1469999999999998</v>
      </c>
      <c r="BA209" s="1">
        <v>2.5820603174603201</v>
      </c>
      <c r="BB209" s="1">
        <v>4.2892999999999999</v>
      </c>
      <c r="BC209" s="1">
        <v>4.2892999999999999</v>
      </c>
      <c r="BD209" s="1">
        <v>6.0479618416666696</v>
      </c>
      <c r="BE209" s="1">
        <v>6.2842000000000002</v>
      </c>
      <c r="BF209" s="1">
        <v>6.2842000000000002</v>
      </c>
    </row>
    <row r="210" spans="1:58">
      <c r="A210" s="73" t="s">
        <v>558</v>
      </c>
      <c r="B210" s="73" t="s">
        <v>559</v>
      </c>
      <c r="Z210" s="73">
        <v>1.0017709226849301</v>
      </c>
      <c r="AC210" s="73">
        <v>22.7444347826086</v>
      </c>
      <c r="AD210" s="73">
        <v>78.291398840579504</v>
      </c>
      <c r="AE210" s="73">
        <v>606.51826086956396</v>
      </c>
      <c r="AF210" s="73">
        <v>4463.9459694565103</v>
      </c>
      <c r="AG210" s="73">
        <v>6482.7957028985302</v>
      </c>
      <c r="AH210" s="73">
        <v>10037.034830917801</v>
      </c>
      <c r="AI210" s="73">
        <v>11202.1916666667</v>
      </c>
      <c r="AJ210" s="73">
        <v>10640.958333333299</v>
      </c>
      <c r="AK210" s="73">
        <v>10965.666666666701</v>
      </c>
      <c r="AL210" s="1">
        <v>11038.25</v>
      </c>
      <c r="AM210" s="1">
        <v>11032.583333333299</v>
      </c>
      <c r="AN210" s="1">
        <v>11683.333333333299</v>
      </c>
      <c r="AO210" s="1">
        <v>13268</v>
      </c>
      <c r="AP210" s="1">
        <v>13943.166666666701</v>
      </c>
      <c r="AQ210" s="1">
        <v>14167.75</v>
      </c>
      <c r="AR210" s="1">
        <v>14725.166666666701</v>
      </c>
      <c r="AS210" s="1">
        <v>15279.5</v>
      </c>
      <c r="AT210" s="1">
        <v>15509.583333333299</v>
      </c>
      <c r="AU210" s="1">
        <v>15746</v>
      </c>
      <c r="AV210" s="1">
        <v>15858.916666666701</v>
      </c>
      <c r="AW210" s="1">
        <v>15994.25</v>
      </c>
      <c r="AX210" s="1">
        <v>16105.125</v>
      </c>
      <c r="AY210" s="1">
        <v>16302.25</v>
      </c>
      <c r="AZ210" s="1">
        <v>17065.083333333299</v>
      </c>
      <c r="BA210" s="1">
        <v>18612.916666666701</v>
      </c>
      <c r="BB210" s="1">
        <v>20509.75</v>
      </c>
      <c r="BC210" s="1">
        <v>20828</v>
      </c>
      <c r="BD210" s="1">
        <v>20933.416666666701</v>
      </c>
      <c r="BE210" s="1">
        <v>21148</v>
      </c>
      <c r="BF210" s="1"/>
    </row>
    <row r="211" spans="1:58">
      <c r="A211" s="73" t="s">
        <v>560</v>
      </c>
      <c r="B211" s="73" t="s">
        <v>561</v>
      </c>
      <c r="C211" s="73">
        <v>1</v>
      </c>
      <c r="D211" s="73">
        <v>1</v>
      </c>
      <c r="E211" s="73">
        <v>1</v>
      </c>
      <c r="F211" s="73">
        <v>1</v>
      </c>
      <c r="G211" s="73">
        <v>1</v>
      </c>
      <c r="H211" s="73">
        <v>1</v>
      </c>
      <c r="I211" s="73">
        <v>1</v>
      </c>
      <c r="J211" s="73">
        <v>1</v>
      </c>
      <c r="K211" s="73">
        <v>1</v>
      </c>
      <c r="L211" s="73">
        <v>1</v>
      </c>
      <c r="M211" s="73">
        <v>1</v>
      </c>
      <c r="N211" s="73">
        <v>1</v>
      </c>
      <c r="O211" s="73">
        <v>1</v>
      </c>
      <c r="P211" s="73">
        <v>1</v>
      </c>
      <c r="Q211" s="73">
        <v>1</v>
      </c>
      <c r="R211" s="73">
        <v>1</v>
      </c>
      <c r="S211" s="73">
        <v>1</v>
      </c>
      <c r="T211" s="73">
        <v>1</v>
      </c>
      <c r="U211" s="73">
        <v>1</v>
      </c>
      <c r="V211" s="73">
        <v>1</v>
      </c>
      <c r="W211" s="73">
        <v>1</v>
      </c>
      <c r="X211" s="73">
        <v>1</v>
      </c>
      <c r="Y211" s="73">
        <v>1</v>
      </c>
      <c r="Z211" s="73">
        <v>1</v>
      </c>
      <c r="AA211" s="73">
        <v>1</v>
      </c>
      <c r="AB211" s="73">
        <v>1</v>
      </c>
      <c r="AC211" s="73">
        <v>1</v>
      </c>
      <c r="AD211" s="73">
        <v>1</v>
      </c>
      <c r="AE211" s="73">
        <v>1</v>
      </c>
      <c r="AF211" s="73">
        <v>1</v>
      </c>
      <c r="AG211" s="73">
        <v>1</v>
      </c>
      <c r="AH211" s="73">
        <v>1</v>
      </c>
      <c r="AI211" s="73">
        <v>1</v>
      </c>
      <c r="AJ211" s="73">
        <v>1</v>
      </c>
      <c r="AK211" s="73">
        <v>1</v>
      </c>
      <c r="AL211" s="1"/>
      <c r="AM211" s="1"/>
      <c r="AN211" s="1"/>
      <c r="AO211" s="1"/>
      <c r="AP211" s="1"/>
      <c r="AQ211" s="1"/>
      <c r="AR211" s="1"/>
      <c r="AS211" s="1"/>
      <c r="AT211" s="1"/>
      <c r="AU211" s="1"/>
      <c r="AV211" s="1"/>
      <c r="AW211" s="1"/>
      <c r="AX211" s="1"/>
      <c r="AY211" s="1"/>
      <c r="AZ211" s="1"/>
      <c r="BA211" s="1"/>
      <c r="BB211" s="1"/>
      <c r="BC211" s="1"/>
      <c r="BD211" s="1"/>
      <c r="BE211" s="1"/>
      <c r="BF211" s="1"/>
    </row>
    <row r="212" spans="1:58">
      <c r="A212" s="73" t="s">
        <v>562</v>
      </c>
      <c r="B212" s="73" t="s">
        <v>609</v>
      </c>
      <c r="AL212" s="1"/>
      <c r="AM212" s="1"/>
      <c r="AN212" s="1"/>
      <c r="AO212" s="1"/>
      <c r="AP212" s="1"/>
      <c r="AQ212" s="1"/>
      <c r="AR212" s="1"/>
      <c r="AS212" s="1"/>
      <c r="AT212" s="1"/>
      <c r="AU212" s="1"/>
      <c r="AV212" s="1"/>
      <c r="AW212" s="1"/>
      <c r="AX212" s="1"/>
      <c r="AY212" s="1"/>
      <c r="AZ212" s="1"/>
      <c r="BA212" s="1"/>
      <c r="BB212" s="1"/>
      <c r="BC212" s="1"/>
      <c r="BD212" s="1"/>
      <c r="BE212" s="1"/>
      <c r="BF212" s="1"/>
    </row>
    <row r="213" spans="1:58">
      <c r="A213" s="73" t="s">
        <v>564</v>
      </c>
      <c r="B213" s="73" t="s">
        <v>565</v>
      </c>
      <c r="AG213" s="73">
        <v>12.0100611997629</v>
      </c>
      <c r="AH213" s="73">
        <v>12.0100611997629</v>
      </c>
      <c r="AI213" s="73">
        <v>12.0100611997629</v>
      </c>
      <c r="AJ213" s="73">
        <v>12.0100611997629</v>
      </c>
      <c r="AK213" s="73">
        <v>12.0100611997629</v>
      </c>
      <c r="AL213" s="1">
        <v>40.839166816264701</v>
      </c>
      <c r="AM213" s="1">
        <v>94.156666999999999</v>
      </c>
      <c r="AN213" s="1">
        <v>129.28083333333299</v>
      </c>
      <c r="AO213" s="1">
        <v>135.881666666667</v>
      </c>
      <c r="AP213" s="1">
        <v>155.71833333333299</v>
      </c>
      <c r="AQ213" s="1">
        <v>161.71833333333299</v>
      </c>
      <c r="AR213" s="1">
        <v>168.67166666666699</v>
      </c>
      <c r="AS213" s="1">
        <v>175.625</v>
      </c>
      <c r="AT213" s="1">
        <v>183.44833333333301</v>
      </c>
      <c r="AU213" s="1">
        <v>184.775833333333</v>
      </c>
      <c r="AV213" s="1">
        <v>191.509166666667</v>
      </c>
      <c r="AW213" s="1">
        <v>197.04916666666699</v>
      </c>
      <c r="AX213" s="1">
        <v>198.95333333333301</v>
      </c>
      <c r="AY213" s="1">
        <v>199.76416666666699</v>
      </c>
      <c r="AZ213" s="1">
        <v>202.84666666666701</v>
      </c>
      <c r="BA213" s="1">
        <v>219.59</v>
      </c>
      <c r="BB213" s="1">
        <v>213.8</v>
      </c>
      <c r="BC213" s="1">
        <v>214.35083333333301</v>
      </c>
      <c r="BD213" s="1">
        <v>214.89</v>
      </c>
      <c r="BE213" s="1">
        <v>214.89</v>
      </c>
      <c r="BF213" s="1">
        <v>214.89</v>
      </c>
    </row>
    <row r="214" spans="1:58">
      <c r="A214" s="73" t="s">
        <v>566</v>
      </c>
      <c r="B214" s="73" t="s">
        <v>567</v>
      </c>
      <c r="C214" s="73">
        <v>0.71428599971428597</v>
      </c>
      <c r="D214" s="73">
        <v>0.71428599971428597</v>
      </c>
      <c r="E214" s="73">
        <v>0.71428599971428597</v>
      </c>
      <c r="F214" s="73">
        <v>0.71428599971428597</v>
      </c>
      <c r="G214" s="73">
        <v>0.71428599971428597</v>
      </c>
      <c r="H214" s="73">
        <v>0.71428599971428597</v>
      </c>
      <c r="I214" s="73">
        <v>0.71428599971428597</v>
      </c>
      <c r="J214" s="73">
        <v>0.71428599971428597</v>
      </c>
      <c r="K214" s="73">
        <v>0.71428599971428597</v>
      </c>
      <c r="L214" s="73">
        <v>0.71428599971428597</v>
      </c>
      <c r="M214" s="73">
        <v>0.71428599971428597</v>
      </c>
      <c r="N214" s="73">
        <v>0.71428599887889399</v>
      </c>
      <c r="O214" s="73">
        <v>0.71431749899999997</v>
      </c>
      <c r="P214" s="73">
        <v>0.65239666566666699</v>
      </c>
      <c r="Q214" s="73">
        <v>0.64345999899999995</v>
      </c>
      <c r="R214" s="73">
        <v>0.64322999950000004</v>
      </c>
      <c r="S214" s="73">
        <v>0.70098383316666701</v>
      </c>
      <c r="T214" s="73">
        <v>0.789727832416667</v>
      </c>
      <c r="U214" s="73">
        <v>0.80066666666666697</v>
      </c>
      <c r="V214" s="73">
        <v>0.793333333333333</v>
      </c>
      <c r="W214" s="73">
        <v>0.78866666666666696</v>
      </c>
      <c r="X214" s="73">
        <v>0.86958333333333304</v>
      </c>
      <c r="Y214" s="73">
        <v>0.92874999999999996</v>
      </c>
      <c r="Z214" s="73">
        <v>1.2589999999999999</v>
      </c>
      <c r="AA214" s="73">
        <v>1.81318833275</v>
      </c>
      <c r="AB214" s="73">
        <v>3.1396416662500002</v>
      </c>
      <c r="AC214" s="73">
        <v>7.7884491665833302</v>
      </c>
      <c r="AD214" s="73">
        <v>9.5194749999999999</v>
      </c>
      <c r="AE214" s="73">
        <v>8.2660250000000008</v>
      </c>
      <c r="AF214" s="73">
        <v>13.8136958333333</v>
      </c>
      <c r="AG214" s="73">
        <v>30.289108333333299</v>
      </c>
      <c r="AH214" s="73">
        <v>64.639708333333303</v>
      </c>
      <c r="AI214" s="73">
        <v>172.213783333333</v>
      </c>
      <c r="AJ214" s="73">
        <v>452.76266666666697</v>
      </c>
      <c r="AK214" s="73">
        <v>669.37062166666703</v>
      </c>
      <c r="AL214" s="1">
        <v>0.86411916666666699</v>
      </c>
      <c r="AM214" s="1">
        <v>1.2079</v>
      </c>
      <c r="AN214" s="1">
        <v>1.3144975000000001</v>
      </c>
      <c r="AO214" s="1">
        <v>1.86206916666667</v>
      </c>
      <c r="AP214" s="1">
        <v>2.3880191666666701</v>
      </c>
      <c r="AQ214" s="1">
        <v>3.11084416666667</v>
      </c>
      <c r="AR214" s="1">
        <v>3.610935</v>
      </c>
      <c r="AS214" s="1">
        <v>4.3985950000000003</v>
      </c>
      <c r="AT214" s="1">
        <v>4.7332710464987198</v>
      </c>
      <c r="AU214" s="1">
        <v>4.7788753864357902</v>
      </c>
      <c r="AV214" s="1">
        <v>4.4635033105158701</v>
      </c>
      <c r="AW214" s="1">
        <v>3.60307204258249</v>
      </c>
      <c r="AX214" s="1">
        <v>4.0025226650364303</v>
      </c>
      <c r="AY214" s="1">
        <v>3.7456606900876399</v>
      </c>
      <c r="AZ214" s="1">
        <v>5.0461092452123504</v>
      </c>
      <c r="BA214" s="1">
        <v>4.7971368749999996</v>
      </c>
      <c r="BB214" s="1">
        <v>4.8606655320934902</v>
      </c>
      <c r="BC214" s="1">
        <v>5.1472526651441299</v>
      </c>
      <c r="BD214" s="1">
        <v>5.3958870679444599</v>
      </c>
      <c r="BE214" s="1">
        <v>6.1528162481244904</v>
      </c>
      <c r="BF214" s="1">
        <v>8.6323559623419595</v>
      </c>
    </row>
    <row r="215" spans="1:58">
      <c r="A215" s="73" t="s">
        <v>568</v>
      </c>
      <c r="B215" s="73" t="s">
        <v>569</v>
      </c>
      <c r="C215" s="73">
        <v>7.1428600071428601E-4</v>
      </c>
      <c r="D215" s="73">
        <v>7.1428600071428601E-4</v>
      </c>
      <c r="E215" s="73">
        <v>7.1428600071428601E-4</v>
      </c>
      <c r="F215" s="73">
        <v>7.1428600071428601E-4</v>
      </c>
      <c r="G215" s="73">
        <v>7.1428600071428601E-4</v>
      </c>
      <c r="H215" s="73">
        <v>7.1428600071428601E-4</v>
      </c>
      <c r="I215" s="73">
        <v>7.1428600071428601E-4</v>
      </c>
      <c r="J215" s="73">
        <v>7.1428600071428601E-4</v>
      </c>
      <c r="K215" s="73">
        <v>7.1428600071428601E-4</v>
      </c>
      <c r="L215" s="73">
        <v>7.1428600071428601E-4</v>
      </c>
      <c r="M215" s="73">
        <v>7.1428600071428601E-4</v>
      </c>
      <c r="N215" s="73">
        <v>7.1219542995242695E-4</v>
      </c>
      <c r="O215" s="73">
        <v>6.5783174204698505E-4</v>
      </c>
      <c r="P215" s="73">
        <v>5.8571488122451999E-4</v>
      </c>
      <c r="Q215" s="73">
        <v>5.8357882281972399E-4</v>
      </c>
      <c r="R215" s="73">
        <v>5.7076428281416605E-4</v>
      </c>
      <c r="S215" s="73">
        <v>6.2607704338503499E-4</v>
      </c>
      <c r="T215" s="73">
        <v>6.2906376559987204E-4</v>
      </c>
      <c r="U215" s="73">
        <v>6.7482402076295101E-4</v>
      </c>
      <c r="V215" s="73">
        <v>6.8049712441124505E-4</v>
      </c>
      <c r="W215" s="73">
        <v>6.4529051059388995E-4</v>
      </c>
      <c r="X215" s="73">
        <v>6.9097568056162499E-4</v>
      </c>
      <c r="Y215" s="73">
        <v>7.5994560388581401E-4</v>
      </c>
      <c r="Z215" s="73">
        <v>1.01423413220455E-3</v>
      </c>
      <c r="AA215" s="73">
        <v>1.25893678408442E-3</v>
      </c>
      <c r="AB215" s="73">
        <v>1.6155163771118799E-3</v>
      </c>
      <c r="AC215" s="73">
        <v>1.6684764684788899E-3</v>
      </c>
      <c r="AD215" s="73">
        <v>1.6634624460731601E-3</v>
      </c>
      <c r="AE215" s="73">
        <v>1.80773447752897E-3</v>
      </c>
      <c r="AF215" s="73">
        <v>2.12134031008689E-3</v>
      </c>
      <c r="AG215" s="73">
        <v>2.45451835023142E-3</v>
      </c>
      <c r="AH215" s="73">
        <v>3.6254886572367698E-3</v>
      </c>
      <c r="AI215" s="73">
        <v>5.1042665511594996E-3</v>
      </c>
      <c r="AJ215" s="73">
        <v>6.4904940995879198E-3</v>
      </c>
      <c r="AK215" s="73">
        <v>8.1607990595128806E-3</v>
      </c>
      <c r="AL215" s="1">
        <v>8.6752193293132395E-3</v>
      </c>
      <c r="AM215" s="1">
        <v>1.00137132167889E-2</v>
      </c>
      <c r="AN215" s="1">
        <v>1.21250465891802E-2</v>
      </c>
      <c r="AO215" s="1">
        <v>2.3706012838122799E-2</v>
      </c>
      <c r="AP215" s="1">
        <v>3.8344710205420497E-2</v>
      </c>
      <c r="AQ215" s="1">
        <v>4.4468376417429997E-2</v>
      </c>
      <c r="AR215" s="1">
        <v>5.5114659712586597E-2</v>
      </c>
      <c r="AS215" s="1">
        <v>5.5098290581033799E-2</v>
      </c>
      <c r="AT215" s="1">
        <v>0.69821607130572305</v>
      </c>
      <c r="AU215" s="1">
        <v>5.0744194146319499</v>
      </c>
      <c r="AV215" s="1">
        <v>22.389039604825498</v>
      </c>
      <c r="AW215" s="1">
        <v>164.547356500646</v>
      </c>
      <c r="AX215" s="1">
        <v>9686.7716695417494</v>
      </c>
      <c r="AY215" s="1">
        <v>6723052073.3381004</v>
      </c>
      <c r="AZ215" s="1"/>
      <c r="BA215" s="1"/>
      <c r="BB215" s="1"/>
      <c r="BC215" s="1"/>
      <c r="BD215" s="1"/>
      <c r="BE215" s="1"/>
      <c r="BF215" s="1"/>
    </row>
    <row r="220" spans="1:58">
      <c r="A220" s="77" t="s">
        <v>610</v>
      </c>
    </row>
    <row r="221" spans="1:58">
      <c r="A221" s="229" t="s">
        <v>611</v>
      </c>
    </row>
    <row r="222" spans="1:58">
      <c r="A222" s="76" t="s">
        <v>726</v>
      </c>
    </row>
    <row r="224" spans="1:58">
      <c r="A224" s="73" t="s">
        <v>612</v>
      </c>
    </row>
  </sheetData>
  <printOptions gridLines="1"/>
  <pageMargins left="0.7" right="0.7" top="0.75" bottom="0.75" header="0.3" footer="0.3"/>
  <pageSetup scale="72" orientation="landscape"/>
  <headerFooter alignWithMargins="0">
    <oddHeader>&amp;C&amp;"-,Bold"Exchange Rates
J-PAL Cost-Effectiveness</oddHeader>
  </headerFooter>
  <colBreaks count="1" manualBreakCount="1">
    <brk id="5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BF258"/>
  <sheetViews>
    <sheetView workbookViewId="0">
      <pane xSplit="37" ySplit="33" topLeftCell="AL34" activePane="bottomRight" state="frozen"/>
      <selection pane="topRight"/>
      <selection pane="bottomLeft"/>
      <selection pane="bottomRight"/>
    </sheetView>
  </sheetViews>
  <sheetFormatPr defaultColWidth="8.85546875" defaultRowHeight="15"/>
  <cols>
    <col min="1" max="1" width="27.28515625" style="73" customWidth="1"/>
    <col min="2" max="2" width="12" style="73" hidden="1" customWidth="1"/>
    <col min="3" max="22" width="5" style="73" hidden="1" customWidth="1"/>
    <col min="23" max="37" width="11.42578125" style="73" hidden="1" customWidth="1"/>
    <col min="38" max="39" width="11.42578125" style="73" customWidth="1"/>
    <col min="40" max="43" width="10.42578125" style="73" customWidth="1"/>
    <col min="44" max="51" width="10.7109375" style="73" bestFit="1" customWidth="1"/>
    <col min="52" max="52" width="11.28515625" style="73" bestFit="1" customWidth="1"/>
    <col min="53" max="54" width="10.7109375" style="73" bestFit="1" customWidth="1"/>
    <col min="55" max="55" width="7.140625" style="73" bestFit="1" customWidth="1"/>
    <col min="56" max="57" width="9" style="73" bestFit="1" customWidth="1"/>
    <col min="58" max="16384" width="8.85546875" style="73"/>
  </cols>
  <sheetData>
    <row r="1" spans="1:57" s="70" customFormat="1">
      <c r="A1" s="70" t="s">
        <v>128</v>
      </c>
      <c r="B1" s="70" t="s">
        <v>129</v>
      </c>
      <c r="C1" s="70" t="s">
        <v>573</v>
      </c>
      <c r="D1" s="70" t="s">
        <v>574</v>
      </c>
      <c r="E1" s="70" t="s">
        <v>575</v>
      </c>
      <c r="F1" s="70" t="s">
        <v>576</v>
      </c>
      <c r="G1" s="70" t="s">
        <v>577</v>
      </c>
      <c r="H1" s="70" t="s">
        <v>578</v>
      </c>
      <c r="I1" s="70" t="s">
        <v>579</v>
      </c>
      <c r="J1" s="70" t="s">
        <v>580</v>
      </c>
      <c r="K1" s="70" t="s">
        <v>581</v>
      </c>
      <c r="L1" s="70" t="s">
        <v>582</v>
      </c>
      <c r="M1" s="70" t="s">
        <v>583</v>
      </c>
      <c r="N1" s="70" t="s">
        <v>584</v>
      </c>
      <c r="O1" s="70" t="s">
        <v>585</v>
      </c>
      <c r="P1" s="70" t="s">
        <v>586</v>
      </c>
      <c r="Q1" s="70" t="s">
        <v>587</v>
      </c>
      <c r="R1" s="70" t="s">
        <v>588</v>
      </c>
      <c r="S1" s="70" t="s">
        <v>589</v>
      </c>
      <c r="T1" s="70" t="s">
        <v>590</v>
      </c>
      <c r="U1" s="70" t="s">
        <v>591</v>
      </c>
      <c r="V1" s="70" t="s">
        <v>592</v>
      </c>
      <c r="W1" s="70" t="s">
        <v>593</v>
      </c>
      <c r="X1" s="70" t="s">
        <v>594</v>
      </c>
      <c r="Y1" s="70" t="s">
        <v>595</v>
      </c>
      <c r="Z1" s="70" t="s">
        <v>596</v>
      </c>
      <c r="AA1" s="70" t="s">
        <v>597</v>
      </c>
      <c r="AB1" s="70" t="s">
        <v>598</v>
      </c>
      <c r="AC1" s="70" t="s">
        <v>599</v>
      </c>
      <c r="AD1" s="70" t="s">
        <v>600</v>
      </c>
      <c r="AE1" s="70" t="s">
        <v>601</v>
      </c>
      <c r="AF1" s="70" t="s">
        <v>602</v>
      </c>
      <c r="AG1" s="70" t="s">
        <v>130</v>
      </c>
      <c r="AH1" s="70" t="s">
        <v>131</v>
      </c>
      <c r="AI1" s="70" t="s">
        <v>132</v>
      </c>
      <c r="AJ1" s="70" t="s">
        <v>133</v>
      </c>
      <c r="AK1" s="70" t="s">
        <v>134</v>
      </c>
      <c r="AL1" s="70" t="s">
        <v>135</v>
      </c>
      <c r="AM1" s="70" t="s">
        <v>136</v>
      </c>
      <c r="AN1" s="70" t="s">
        <v>137</v>
      </c>
      <c r="AO1" s="70" t="s">
        <v>138</v>
      </c>
      <c r="AP1" s="70" t="s">
        <v>139</v>
      </c>
      <c r="AQ1" s="70" t="s">
        <v>140</v>
      </c>
      <c r="AR1" s="70" t="s">
        <v>141</v>
      </c>
      <c r="AS1" s="70" t="s">
        <v>142</v>
      </c>
      <c r="AT1" s="70" t="s">
        <v>143</v>
      </c>
      <c r="AU1" s="70" t="s">
        <v>144</v>
      </c>
      <c r="AV1" s="70" t="s">
        <v>145</v>
      </c>
      <c r="AW1" s="70" t="s">
        <v>146</v>
      </c>
      <c r="AX1" s="70" t="s">
        <v>147</v>
      </c>
      <c r="AY1" s="70" t="s">
        <v>148</v>
      </c>
      <c r="AZ1" s="70" t="s">
        <v>149</v>
      </c>
      <c r="BA1" s="70" t="s">
        <v>150</v>
      </c>
      <c r="BB1" s="70" t="s">
        <v>151</v>
      </c>
      <c r="BC1" s="70" t="s">
        <v>152</v>
      </c>
      <c r="BD1" s="70" t="s">
        <v>724</v>
      </c>
      <c r="BE1" s="70" t="s">
        <v>725</v>
      </c>
    </row>
    <row r="2" spans="1:57" hidden="1">
      <c r="A2" s="73" t="s">
        <v>613</v>
      </c>
      <c r="B2" s="73" t="s">
        <v>614</v>
      </c>
    </row>
    <row r="3" spans="1:57" hidden="1">
      <c r="A3" s="73" t="s">
        <v>615</v>
      </c>
      <c r="B3" s="73" t="s">
        <v>616</v>
      </c>
    </row>
    <row r="4" spans="1:57" hidden="1">
      <c r="A4" s="73" t="s">
        <v>617</v>
      </c>
      <c r="B4" s="73" t="s">
        <v>618</v>
      </c>
    </row>
    <row r="5" spans="1:57" hidden="1">
      <c r="A5" s="73" t="s">
        <v>619</v>
      </c>
      <c r="B5" s="73" t="s">
        <v>620</v>
      </c>
    </row>
    <row r="6" spans="1:57" hidden="1">
      <c r="A6" s="73" t="s">
        <v>621</v>
      </c>
      <c r="B6" s="73" t="s">
        <v>622</v>
      </c>
    </row>
    <row r="7" spans="1:57" hidden="1">
      <c r="A7" s="73" t="s">
        <v>623</v>
      </c>
      <c r="B7" s="73" t="s">
        <v>624</v>
      </c>
    </row>
    <row r="8" spans="1:57" hidden="1">
      <c r="A8" s="73" t="s">
        <v>625</v>
      </c>
      <c r="B8" s="73" t="s">
        <v>626</v>
      </c>
    </row>
    <row r="9" spans="1:57" hidden="1">
      <c r="A9" s="73" t="s">
        <v>627</v>
      </c>
      <c r="B9" s="73" t="s">
        <v>628</v>
      </c>
    </row>
    <row r="10" spans="1:57" hidden="1">
      <c r="A10" s="73" t="s">
        <v>629</v>
      </c>
      <c r="B10" s="73" t="s">
        <v>630</v>
      </c>
    </row>
    <row r="11" spans="1:57" hidden="1">
      <c r="A11" s="73" t="s">
        <v>631</v>
      </c>
      <c r="B11" s="73" t="s">
        <v>632</v>
      </c>
    </row>
    <row r="12" spans="1:57" hidden="1">
      <c r="A12" s="73" t="s">
        <v>633</v>
      </c>
      <c r="B12" s="73" t="s">
        <v>634</v>
      </c>
    </row>
    <row r="13" spans="1:57" hidden="1">
      <c r="A13" s="73" t="s">
        <v>635</v>
      </c>
      <c r="B13" s="73" t="s">
        <v>636</v>
      </c>
    </row>
    <row r="14" spans="1:57" hidden="1">
      <c r="A14" s="73" t="s">
        <v>637</v>
      </c>
      <c r="B14" s="73" t="s">
        <v>638</v>
      </c>
    </row>
    <row r="15" spans="1:57" hidden="1">
      <c r="A15" s="73" t="s">
        <v>639</v>
      </c>
      <c r="B15" s="73" t="s">
        <v>0</v>
      </c>
    </row>
    <row r="16" spans="1:57" hidden="1">
      <c r="A16" s="73" t="s">
        <v>640</v>
      </c>
      <c r="B16" s="73" t="s">
        <v>641</v>
      </c>
    </row>
    <row r="17" spans="1:2" hidden="1">
      <c r="A17" s="73" t="s">
        <v>642</v>
      </c>
      <c r="B17" s="73" t="s">
        <v>643</v>
      </c>
    </row>
    <row r="18" spans="1:2" hidden="1">
      <c r="A18" s="73" t="s">
        <v>644</v>
      </c>
      <c r="B18" s="73" t="s">
        <v>645</v>
      </c>
    </row>
    <row r="19" spans="1:2" hidden="1">
      <c r="A19" s="73" t="s">
        <v>646</v>
      </c>
      <c r="B19" s="73" t="s">
        <v>647</v>
      </c>
    </row>
    <row r="20" spans="1:2" hidden="1">
      <c r="A20" s="73" t="s">
        <v>648</v>
      </c>
      <c r="B20" s="73" t="s">
        <v>649</v>
      </c>
    </row>
    <row r="21" spans="1:2" hidden="1">
      <c r="A21" s="73" t="s">
        <v>650</v>
      </c>
      <c r="B21" s="73" t="s">
        <v>651</v>
      </c>
    </row>
    <row r="22" spans="1:2" hidden="1">
      <c r="A22" s="73" t="s">
        <v>652</v>
      </c>
      <c r="B22" s="73" t="s">
        <v>653</v>
      </c>
    </row>
    <row r="23" spans="1:2" hidden="1">
      <c r="A23" s="73" t="s">
        <v>654</v>
      </c>
      <c r="B23" s="73" t="s">
        <v>655</v>
      </c>
    </row>
    <row r="24" spans="1:2" hidden="1">
      <c r="A24" s="73" t="s">
        <v>656</v>
      </c>
      <c r="B24" s="73" t="s">
        <v>657</v>
      </c>
    </row>
    <row r="25" spans="1:2" hidden="1">
      <c r="A25" s="73" t="s">
        <v>658</v>
      </c>
      <c r="B25" s="73" t="s">
        <v>659</v>
      </c>
    </row>
    <row r="26" spans="1:2" hidden="1">
      <c r="A26" s="73" t="s">
        <v>660</v>
      </c>
      <c r="B26" s="73" t="s">
        <v>661</v>
      </c>
    </row>
    <row r="27" spans="1:2" hidden="1">
      <c r="A27" s="73" t="s">
        <v>662</v>
      </c>
      <c r="B27" s="73" t="s">
        <v>663</v>
      </c>
    </row>
    <row r="28" spans="1:2" hidden="1">
      <c r="A28" s="73" t="s">
        <v>664</v>
      </c>
      <c r="B28" s="73" t="s">
        <v>665</v>
      </c>
    </row>
    <row r="29" spans="1:2" hidden="1">
      <c r="A29" s="73" t="s">
        <v>666</v>
      </c>
      <c r="B29" s="73" t="s">
        <v>667</v>
      </c>
    </row>
    <row r="30" spans="1:2" hidden="1">
      <c r="A30" s="73" t="s">
        <v>668</v>
      </c>
      <c r="B30" s="73" t="s">
        <v>669</v>
      </c>
    </row>
    <row r="31" spans="1:2" hidden="1">
      <c r="A31" s="73" t="s">
        <v>670</v>
      </c>
      <c r="B31" s="73" t="s">
        <v>671</v>
      </c>
    </row>
    <row r="32" spans="1:2" hidden="1">
      <c r="A32" s="73" t="s">
        <v>672</v>
      </c>
      <c r="B32" s="73" t="s">
        <v>673</v>
      </c>
    </row>
    <row r="33" spans="1:58" hidden="1">
      <c r="A33" s="73" t="s">
        <v>674</v>
      </c>
      <c r="B33" s="73" t="s">
        <v>675</v>
      </c>
    </row>
    <row r="34" spans="1:58">
      <c r="A34" s="73" t="s">
        <v>28</v>
      </c>
      <c r="B34" s="73" t="s">
        <v>156</v>
      </c>
      <c r="AL34" s="228"/>
      <c r="AM34" s="228"/>
      <c r="AN34" s="228"/>
      <c r="AO34" s="228"/>
      <c r="AP34" s="228"/>
      <c r="AQ34" s="228"/>
      <c r="AR34" s="228"/>
      <c r="AS34" s="228">
        <v>9.6379437829696801</v>
      </c>
      <c r="AT34" s="228">
        <v>10.556589368687099</v>
      </c>
      <c r="AU34" s="228">
        <v>11.429167897458299</v>
      </c>
      <c r="AV34" s="228">
        <v>12.279856468605301</v>
      </c>
      <c r="AW34" s="228">
        <v>12.7682037319421</v>
      </c>
      <c r="AX34" s="228">
        <v>15.220905605482301</v>
      </c>
      <c r="AY34" s="228">
        <v>15.253372809633399</v>
      </c>
      <c r="AZ34" s="228">
        <v>14.8194277658459</v>
      </c>
      <c r="BA34" s="228">
        <v>16.0223658757746</v>
      </c>
      <c r="BB34" s="228">
        <v>17.356169999999999</v>
      </c>
      <c r="BC34" s="228">
        <v>18.4660512120217</v>
      </c>
      <c r="BD34" s="228">
        <v>19.053288670323798</v>
      </c>
      <c r="BE34" s="228">
        <v>18.8249433861392</v>
      </c>
      <c r="BF34" s="1"/>
    </row>
    <row r="35" spans="1:58">
      <c r="A35" s="73" t="s">
        <v>157</v>
      </c>
      <c r="B35" s="73" t="s">
        <v>158</v>
      </c>
      <c r="W35" s="73">
        <v>2.8720267829999999</v>
      </c>
      <c r="X35" s="73">
        <v>2.5687408853</v>
      </c>
      <c r="Y35" s="73">
        <v>2.4207927565</v>
      </c>
      <c r="Z35" s="73">
        <v>2.3282911097999999</v>
      </c>
      <c r="AA35" s="73">
        <v>2.2433765192999999</v>
      </c>
      <c r="AB35" s="73">
        <v>2.1845402744000002</v>
      </c>
      <c r="AC35" s="73">
        <v>2.0859506382999999</v>
      </c>
      <c r="AD35" s="73">
        <v>2.0265740048000001</v>
      </c>
      <c r="AE35" s="73">
        <v>1.9583762211</v>
      </c>
      <c r="AF35" s="73">
        <v>1.8873294472</v>
      </c>
      <c r="AG35" s="73">
        <v>1.8098436306000001</v>
      </c>
      <c r="AH35" s="73">
        <v>2.4254449975000001</v>
      </c>
      <c r="AI35" s="73">
        <v>8.3064188743000003</v>
      </c>
      <c r="AJ35" s="73">
        <v>17.462307669000001</v>
      </c>
      <c r="AK35" s="73">
        <v>23.688411792</v>
      </c>
      <c r="AL35" s="228">
        <v>25.098434549165798</v>
      </c>
      <c r="AM35" s="228">
        <v>34.822263592519398</v>
      </c>
      <c r="AN35" s="228">
        <v>38.375034510742402</v>
      </c>
      <c r="AO35" s="228">
        <v>41.164221314741802</v>
      </c>
      <c r="AP35" s="228">
        <v>41.165441234248398</v>
      </c>
      <c r="AQ35" s="228">
        <v>41.852005346392097</v>
      </c>
      <c r="AR35" s="228">
        <v>42.281639622356302</v>
      </c>
      <c r="AS35" s="228">
        <v>42.646204116750397</v>
      </c>
      <c r="AT35" s="228">
        <v>44.061834596130701</v>
      </c>
      <c r="AU35" s="228">
        <v>43.893461337384998</v>
      </c>
      <c r="AV35" s="228">
        <v>43.639747491260302</v>
      </c>
      <c r="AW35" s="228">
        <v>41.717165128338898</v>
      </c>
      <c r="AX35" s="228">
        <v>42.543249219563002</v>
      </c>
      <c r="AY35" s="228">
        <v>41.8131949824323</v>
      </c>
      <c r="AZ35" s="228">
        <v>41.827244778008897</v>
      </c>
      <c r="BA35" s="228">
        <v>45.739030816817497</v>
      </c>
      <c r="BB35" s="228">
        <v>46.446927965301199</v>
      </c>
      <c r="BC35" s="228">
        <v>44.352032852964797</v>
      </c>
      <c r="BD35" s="228">
        <v>44.777944536038298</v>
      </c>
      <c r="BE35" s="228">
        <v>43.342601979961799</v>
      </c>
      <c r="BF35" s="1"/>
    </row>
    <row r="36" spans="1:58">
      <c r="A36" s="73" t="s">
        <v>159</v>
      </c>
      <c r="B36" s="73" t="s">
        <v>160</v>
      </c>
      <c r="W36" s="73">
        <v>2.8455985817</v>
      </c>
      <c r="X36" s="73">
        <v>2.9752086519000001</v>
      </c>
      <c r="Y36" s="73">
        <v>2.8587445298</v>
      </c>
      <c r="Z36" s="73">
        <v>2.9370984720000002</v>
      </c>
      <c r="AA36" s="73">
        <v>3.0695170752999998</v>
      </c>
      <c r="AB36" s="73">
        <v>3.126662692</v>
      </c>
      <c r="AC36" s="73">
        <v>3.1318425678000001</v>
      </c>
      <c r="AD36" s="73">
        <v>3.3117293373000001</v>
      </c>
      <c r="AE36" s="73">
        <v>3.4902603072999998</v>
      </c>
      <c r="AF36" s="73">
        <v>3.9022041203</v>
      </c>
      <c r="AG36" s="73">
        <v>4.8972628318</v>
      </c>
      <c r="AH36" s="73">
        <v>7.2838991233000003</v>
      </c>
      <c r="AI36" s="73">
        <v>8.6977714615000004</v>
      </c>
      <c r="AJ36" s="73">
        <v>9.6707721715999995</v>
      </c>
      <c r="AK36" s="73">
        <v>12.233723317999999</v>
      </c>
      <c r="AL36" s="228">
        <v>10.110137236904199</v>
      </c>
      <c r="AM36" s="228">
        <v>12.313986305452101</v>
      </c>
      <c r="AN36" s="228">
        <v>12.9544904993003</v>
      </c>
      <c r="AO36" s="228">
        <v>12.4141485942627</v>
      </c>
      <c r="AP36" s="228">
        <v>13.554452414047599</v>
      </c>
      <c r="AQ36" s="228">
        <v>16.512837139493602</v>
      </c>
      <c r="AR36" s="228">
        <v>15.8208509733987</v>
      </c>
      <c r="AS36" s="228">
        <v>15.7873983480559</v>
      </c>
      <c r="AT36" s="228">
        <v>16.768235588938701</v>
      </c>
      <c r="AU36" s="228">
        <v>18.318245419263899</v>
      </c>
      <c r="AV36" s="228">
        <v>20.609005599022801</v>
      </c>
      <c r="AW36" s="228">
        <v>22.103496392055199</v>
      </c>
      <c r="AX36" s="228">
        <v>22.907446869458301</v>
      </c>
      <c r="AY36" s="228">
        <v>26.0081164104365</v>
      </c>
      <c r="AZ36" s="228">
        <v>22.931050470829799</v>
      </c>
      <c r="BA36" s="228">
        <v>26.3061963781456</v>
      </c>
      <c r="BB36" s="228">
        <v>30.501793368355202</v>
      </c>
      <c r="BC36" s="228">
        <v>32.2280652231901</v>
      </c>
      <c r="BD36" s="228">
        <v>31.719246364704802</v>
      </c>
      <c r="BE36" s="228">
        <v>31.1342801217681</v>
      </c>
      <c r="BF36" s="1"/>
    </row>
    <row r="37" spans="1:58">
      <c r="A37" s="73" t="s">
        <v>161</v>
      </c>
      <c r="B37" s="73" t="s">
        <v>162</v>
      </c>
      <c r="AL37" s="228"/>
      <c r="AM37" s="228"/>
      <c r="AN37" s="228"/>
      <c r="AO37" s="228"/>
      <c r="AP37" s="228"/>
      <c r="AQ37" s="228"/>
      <c r="AR37" s="228"/>
      <c r="AS37" s="228"/>
      <c r="AT37" s="228"/>
      <c r="AU37" s="228"/>
      <c r="AV37" s="228"/>
      <c r="AW37" s="228"/>
      <c r="AX37" s="228"/>
      <c r="AY37" s="228"/>
      <c r="AZ37" s="228"/>
      <c r="BA37" s="228"/>
      <c r="BB37" s="228"/>
      <c r="BC37" s="228"/>
      <c r="BD37" s="228"/>
      <c r="BE37" s="228"/>
      <c r="BF37" s="1"/>
    </row>
    <row r="38" spans="1:58">
      <c r="A38" s="73" t="s">
        <v>163</v>
      </c>
      <c r="B38" s="73" t="s">
        <v>603</v>
      </c>
      <c r="AL38" s="228"/>
      <c r="AM38" s="228"/>
      <c r="AN38" s="228"/>
      <c r="AO38" s="228"/>
      <c r="AP38" s="228"/>
      <c r="AQ38" s="228"/>
      <c r="AR38" s="228"/>
      <c r="AS38" s="228"/>
      <c r="AT38" s="228"/>
      <c r="AU38" s="228"/>
      <c r="AV38" s="228"/>
      <c r="AW38" s="228"/>
      <c r="AX38" s="228"/>
      <c r="AY38" s="228"/>
      <c r="AZ38" s="228"/>
      <c r="BA38" s="228"/>
      <c r="BB38" s="228"/>
      <c r="BC38" s="228"/>
      <c r="BD38" s="228"/>
      <c r="BE38" s="228"/>
      <c r="BF38" s="1"/>
    </row>
    <row r="39" spans="1:58">
      <c r="A39" s="73" t="s">
        <v>165</v>
      </c>
      <c r="B39" s="73" t="s">
        <v>166</v>
      </c>
      <c r="AB39" s="73">
        <v>1.212401353E-8</v>
      </c>
      <c r="AC39" s="73">
        <v>1.0775591057000001E-8</v>
      </c>
      <c r="AD39" s="73">
        <v>1.1270531978E-8</v>
      </c>
      <c r="AE39" s="73">
        <v>1.1140830426E-8</v>
      </c>
      <c r="AF39" s="73">
        <v>1.2447522297E-8</v>
      </c>
      <c r="AG39" s="73">
        <v>1.3294931096E-8</v>
      </c>
      <c r="AH39" s="73">
        <v>3.4125001394000002E-8</v>
      </c>
      <c r="AI39" s="73">
        <v>1.1788955688E-7</v>
      </c>
      <c r="AJ39" s="73">
        <v>1.5611500375000001E-6</v>
      </c>
      <c r="AK39" s="73">
        <v>3.403646518E-5</v>
      </c>
      <c r="AL39" s="228"/>
      <c r="AM39" s="228"/>
      <c r="AN39" s="228"/>
      <c r="AO39" s="228"/>
      <c r="AP39" s="228"/>
      <c r="AQ39" s="228"/>
      <c r="AR39" s="228"/>
      <c r="AS39" s="228"/>
      <c r="AT39" s="228"/>
      <c r="AU39" s="228"/>
      <c r="AV39" s="228"/>
      <c r="AW39" s="228"/>
      <c r="AX39" s="228"/>
      <c r="AY39" s="228"/>
      <c r="AZ39" s="228"/>
      <c r="BA39" s="228"/>
      <c r="BB39" s="228">
        <v>68.314855561122599</v>
      </c>
      <c r="BC39" s="228"/>
      <c r="BD39" s="228"/>
      <c r="BE39" s="228"/>
      <c r="BF39" s="1"/>
    </row>
    <row r="40" spans="1:58">
      <c r="A40" s="73" t="s">
        <v>167</v>
      </c>
      <c r="B40" s="73" t="s">
        <v>168</v>
      </c>
      <c r="W40" s="73">
        <v>1.2093353389999999</v>
      </c>
      <c r="X40" s="73">
        <v>1.2012700809000001</v>
      </c>
      <c r="Y40" s="73">
        <v>1.2528996637000001</v>
      </c>
      <c r="Z40" s="73">
        <v>1.2792114565999999</v>
      </c>
      <c r="AA40" s="73">
        <v>1.2716880814</v>
      </c>
      <c r="AB40" s="73">
        <v>1.3294147624999999</v>
      </c>
      <c r="AC40" s="73">
        <v>1.405249194</v>
      </c>
      <c r="AD40" s="73">
        <v>1.4691435923</v>
      </c>
      <c r="AE40" s="73">
        <v>1.5921815412</v>
      </c>
      <c r="AF40" s="73">
        <v>1.5993297724</v>
      </c>
      <c r="AG40" s="73">
        <v>1.5757524441999999</v>
      </c>
      <c r="AH40" s="73">
        <v>1.5653261512000001</v>
      </c>
      <c r="AI40" s="73">
        <v>1.5696812812000001</v>
      </c>
      <c r="AJ40" s="73">
        <v>1.5701680281999999</v>
      </c>
      <c r="AK40" s="73">
        <v>1.5853226815999999</v>
      </c>
      <c r="AL40" s="228">
        <v>1.5596779546185999</v>
      </c>
      <c r="AM40" s="228">
        <v>1.57115757840943</v>
      </c>
      <c r="AN40" s="228">
        <v>1.5783129737530099</v>
      </c>
      <c r="AO40" s="228">
        <v>1.5990920847558601</v>
      </c>
      <c r="AP40" s="228">
        <v>1.590259980258</v>
      </c>
      <c r="AQ40" s="228">
        <v>1.7799661132845599</v>
      </c>
      <c r="AR40" s="228">
        <v>1.7746284714963501</v>
      </c>
      <c r="AS40" s="228">
        <v>1.76126681311056</v>
      </c>
      <c r="AT40" s="228">
        <v>1.70653391399414</v>
      </c>
      <c r="AU40" s="228">
        <v>1.6870697831430901</v>
      </c>
      <c r="AV40" s="228">
        <v>1.7105743195418299</v>
      </c>
      <c r="AW40" s="228">
        <v>1.6659814778953399</v>
      </c>
      <c r="AX40" s="228">
        <v>1.68322092021384</v>
      </c>
      <c r="AY40" s="228">
        <v>1.72400088034305</v>
      </c>
      <c r="AZ40" s="228">
        <v>1.74165266234075</v>
      </c>
      <c r="BA40" s="228">
        <v>1.74414161068342</v>
      </c>
      <c r="BB40" s="228">
        <v>1.7314540523261199</v>
      </c>
      <c r="BC40" s="228">
        <v>1.7434327287121401</v>
      </c>
      <c r="BD40" s="228">
        <v>1.7179016649076699</v>
      </c>
      <c r="BE40" s="228">
        <v>1.64273898952388</v>
      </c>
      <c r="BF40" s="1"/>
    </row>
    <row r="41" spans="1:58">
      <c r="A41" s="73" t="s">
        <v>169</v>
      </c>
      <c r="B41" s="73" t="s">
        <v>170</v>
      </c>
      <c r="W41" s="73">
        <v>2.8379058438E-8</v>
      </c>
      <c r="X41" s="73">
        <v>5.3545695240000003E-8</v>
      </c>
      <c r="Y41" s="73">
        <v>1.5525658248000001E-7</v>
      </c>
      <c r="Z41" s="73">
        <v>7.2038423904999995E-7</v>
      </c>
      <c r="AA41" s="73">
        <v>4.9069250955999997E-6</v>
      </c>
      <c r="AB41" s="73">
        <v>3.4559145950000003E-5</v>
      </c>
      <c r="AC41" s="73">
        <v>5.8973765775999997E-5</v>
      </c>
      <c r="AD41" s="73">
        <v>1.3010927553999999E-4</v>
      </c>
      <c r="AE41" s="73">
        <v>6.1418439742000005E-4</v>
      </c>
      <c r="AF41" s="73">
        <v>1.8690092689000001E-2</v>
      </c>
      <c r="AG41" s="73">
        <v>0.39197861704999998</v>
      </c>
      <c r="AH41" s="73">
        <v>0.88311541123000004</v>
      </c>
      <c r="AI41" s="73">
        <v>0.96800020834</v>
      </c>
      <c r="AJ41" s="73">
        <v>0.93334051456</v>
      </c>
      <c r="AK41" s="73">
        <v>0.94077986635999999</v>
      </c>
      <c r="AL41" s="228"/>
      <c r="AM41" s="228"/>
      <c r="AN41" s="228"/>
      <c r="AO41" s="228"/>
      <c r="AP41" s="228"/>
      <c r="AQ41" s="228"/>
      <c r="AR41" s="228"/>
      <c r="AS41" s="228"/>
      <c r="AT41" s="228"/>
      <c r="AU41" s="228"/>
      <c r="AV41" s="228"/>
      <c r="AW41" s="228"/>
      <c r="AX41" s="228"/>
      <c r="AY41" s="228"/>
      <c r="AZ41" s="228"/>
      <c r="BA41" s="228"/>
      <c r="BB41" s="228">
        <v>2.6648290000000001</v>
      </c>
      <c r="BC41" s="228"/>
      <c r="BD41" s="228"/>
      <c r="BE41" s="228"/>
      <c r="BF41" s="1"/>
    </row>
    <row r="42" spans="1:58">
      <c r="A42" s="73" t="s">
        <v>171</v>
      </c>
      <c r="B42" s="73" t="s">
        <v>172</v>
      </c>
      <c r="AG42" s="73">
        <v>6.6890767336999996E-3</v>
      </c>
      <c r="AH42" s="73">
        <v>1.1604898084E-2</v>
      </c>
      <c r="AI42" s="73">
        <v>7.6013318093999999E-2</v>
      </c>
      <c r="AJ42" s="73">
        <v>1.1091678691</v>
      </c>
      <c r="AK42" s="73">
        <v>45.734811117</v>
      </c>
      <c r="AL42" s="228">
        <v>102.439257450358</v>
      </c>
      <c r="AM42" s="228">
        <v>120.312551557901</v>
      </c>
      <c r="AN42" s="228">
        <v>139.26760889113999</v>
      </c>
      <c r="AO42" s="228">
        <v>152.512004904002</v>
      </c>
      <c r="AP42" s="228">
        <v>150.29407939395799</v>
      </c>
      <c r="AQ42" s="228">
        <v>144.93157891766199</v>
      </c>
      <c r="AR42" s="228">
        <v>147.468389250005</v>
      </c>
      <c r="AS42" s="228">
        <v>148.680644035021</v>
      </c>
      <c r="AT42" s="228">
        <v>152.42271971874999</v>
      </c>
      <c r="AU42" s="228">
        <v>157.70347525922199</v>
      </c>
      <c r="AV42" s="228">
        <v>157.737390995152</v>
      </c>
      <c r="AW42" s="228">
        <v>160.10575817221499</v>
      </c>
      <c r="AX42" s="228">
        <v>162.55649219748199</v>
      </c>
      <c r="AY42" s="228">
        <v>168.978217036508</v>
      </c>
      <c r="AZ42" s="228">
        <v>171.992707885144</v>
      </c>
      <c r="BA42" s="228">
        <v>183.117823575285</v>
      </c>
      <c r="BB42" s="228">
        <v>187.09528412281699</v>
      </c>
      <c r="BC42" s="228">
        <v>193.62109739790199</v>
      </c>
      <c r="BD42" s="228">
        <v>197.20157058450499</v>
      </c>
      <c r="BE42" s="228">
        <v>199.64492044210701</v>
      </c>
      <c r="BF42" s="1"/>
    </row>
    <row r="43" spans="1:58">
      <c r="A43" s="73" t="s">
        <v>173</v>
      </c>
      <c r="B43" s="73" t="s">
        <v>174</v>
      </c>
      <c r="AL43" s="228"/>
      <c r="AM43" s="228"/>
      <c r="AN43" s="228"/>
      <c r="AO43" s="228"/>
      <c r="AP43" s="228"/>
      <c r="AQ43" s="228"/>
      <c r="AR43" s="228"/>
      <c r="AS43" s="228"/>
      <c r="AT43" s="228"/>
      <c r="AU43" s="228"/>
      <c r="AV43" s="228"/>
      <c r="AW43" s="228"/>
      <c r="AX43" s="228"/>
      <c r="AY43" s="228"/>
      <c r="AZ43" s="228"/>
      <c r="BA43" s="228"/>
      <c r="BB43" s="228">
        <v>1.2601191425092699</v>
      </c>
      <c r="BC43" s="228"/>
      <c r="BD43" s="228"/>
      <c r="BE43" s="228"/>
      <c r="BF43" s="1"/>
    </row>
    <row r="44" spans="1:58">
      <c r="A44" s="73" t="s">
        <v>175</v>
      </c>
      <c r="B44" s="73" t="s">
        <v>176</v>
      </c>
      <c r="W44" s="73">
        <v>0.99643640600000005</v>
      </c>
      <c r="X44" s="73">
        <v>1.0027504270000001</v>
      </c>
      <c r="Y44" s="73">
        <v>1.058325943</v>
      </c>
      <c r="Z44" s="73">
        <v>1.1052939470000001</v>
      </c>
      <c r="AA44" s="73">
        <v>1.1309579190000001</v>
      </c>
      <c r="AB44" s="73">
        <v>1.1557255449999999</v>
      </c>
      <c r="AC44" s="73">
        <v>1.1990223719999999</v>
      </c>
      <c r="AD44" s="73">
        <v>1.2494432719999999</v>
      </c>
      <c r="AE44" s="73">
        <v>1.312294359</v>
      </c>
      <c r="AF44" s="73">
        <v>1.3609477299999999</v>
      </c>
      <c r="AG44" s="73">
        <v>1.3739557899999999</v>
      </c>
      <c r="AH44" s="73">
        <v>1.3526837169999999</v>
      </c>
      <c r="AI44" s="73">
        <v>1.3308365680000001</v>
      </c>
      <c r="AJ44" s="73">
        <v>1.32060643</v>
      </c>
      <c r="AK44" s="73">
        <v>1.309541343</v>
      </c>
      <c r="AL44" s="228">
        <v>1.3069470000000001</v>
      </c>
      <c r="AM44" s="228">
        <v>1.310211</v>
      </c>
      <c r="AN44" s="228">
        <v>1.307372</v>
      </c>
      <c r="AO44" s="228">
        <v>1.2991699999999999</v>
      </c>
      <c r="AP44" s="228">
        <v>1.29695</v>
      </c>
      <c r="AQ44" s="228">
        <v>1.3080080000000001</v>
      </c>
      <c r="AR44" s="228">
        <v>1.3258760000000001</v>
      </c>
      <c r="AS44" s="228">
        <v>1.33649</v>
      </c>
      <c r="AT44" s="228">
        <v>1.3554010000000001</v>
      </c>
      <c r="AU44" s="228">
        <v>1.366754</v>
      </c>
      <c r="AV44" s="228">
        <v>1.3883559999999999</v>
      </c>
      <c r="AW44" s="228">
        <v>1.4041619999999999</v>
      </c>
      <c r="AX44" s="228">
        <v>1.426779</v>
      </c>
      <c r="AY44" s="228">
        <v>1.4790730000000001</v>
      </c>
      <c r="AZ44" s="228">
        <v>1.441127</v>
      </c>
      <c r="BA44" s="228">
        <v>1.5027569999999999</v>
      </c>
      <c r="BB44" s="228">
        <v>1.5110520000000001</v>
      </c>
      <c r="BC44" s="228">
        <v>1.5401149999999999</v>
      </c>
      <c r="BD44" s="228">
        <v>1.4499880000000001</v>
      </c>
      <c r="BE44" s="228">
        <v>1.470092</v>
      </c>
      <c r="BF44" s="1"/>
    </row>
    <row r="45" spans="1:58">
      <c r="A45" s="73" t="s">
        <v>177</v>
      </c>
      <c r="B45" s="73" t="s">
        <v>178</v>
      </c>
      <c r="W45" s="73">
        <v>0.97455939800000002</v>
      </c>
      <c r="X45" s="73">
        <v>0.95089596200000004</v>
      </c>
      <c r="Y45" s="73">
        <v>0.94428592300000003</v>
      </c>
      <c r="Z45" s="73">
        <v>0.939900878</v>
      </c>
      <c r="AA45" s="73">
        <v>0.95071776200000002</v>
      </c>
      <c r="AB45" s="73">
        <v>0.94987860300000004</v>
      </c>
      <c r="AC45" s="73">
        <v>0.95652194499999998</v>
      </c>
      <c r="AD45" s="73">
        <v>0.95192042399999999</v>
      </c>
      <c r="AE45" s="73">
        <v>0.93417327999999999</v>
      </c>
      <c r="AF45" s="73">
        <v>0.92677149599999997</v>
      </c>
      <c r="AG45" s="73">
        <v>0.91903549600000001</v>
      </c>
      <c r="AH45" s="73">
        <v>0.91990179900000002</v>
      </c>
      <c r="AI45" s="73">
        <v>0.92982409899999996</v>
      </c>
      <c r="AJ45" s="73">
        <v>0.93493714000000006</v>
      </c>
      <c r="AK45" s="73">
        <v>0.938903563</v>
      </c>
      <c r="AL45" s="228">
        <v>0.93506500000000004</v>
      </c>
      <c r="AM45" s="228">
        <v>0.93125199999999997</v>
      </c>
      <c r="AN45" s="228">
        <v>0.92562199999999994</v>
      </c>
      <c r="AO45" s="228">
        <v>0.91848300000000005</v>
      </c>
      <c r="AP45" s="228">
        <v>0.91708900000000004</v>
      </c>
      <c r="AQ45" s="228">
        <v>0.90004799999999996</v>
      </c>
      <c r="AR45" s="228">
        <v>0.91662399999999999</v>
      </c>
      <c r="AS45" s="228">
        <v>0.89570000000000005</v>
      </c>
      <c r="AT45" s="228">
        <v>0.88326199999999999</v>
      </c>
      <c r="AU45" s="228">
        <v>0.87432699999999997</v>
      </c>
      <c r="AV45" s="228">
        <v>0.88640399999999997</v>
      </c>
      <c r="AW45" s="228">
        <v>0.85651999999999995</v>
      </c>
      <c r="AX45" s="228">
        <v>0.86751100000000003</v>
      </c>
      <c r="AY45" s="228">
        <v>0.85249399999999997</v>
      </c>
      <c r="AZ45" s="228">
        <v>0.84443999999999997</v>
      </c>
      <c r="BA45" s="228">
        <v>0.84091300000000002</v>
      </c>
      <c r="BB45" s="228">
        <v>0.83544499999999999</v>
      </c>
      <c r="BC45" s="228">
        <v>0.82014600000000004</v>
      </c>
      <c r="BD45" s="228">
        <v>0.80305899999999997</v>
      </c>
      <c r="BE45" s="228">
        <v>0.80810999999999999</v>
      </c>
      <c r="BF45" s="1"/>
    </row>
    <row r="46" spans="1:58">
      <c r="A46" s="73" t="s">
        <v>179</v>
      </c>
      <c r="B46" s="73" t="s">
        <v>180</v>
      </c>
      <c r="AG46" s="73">
        <v>1.1928498383E-5</v>
      </c>
      <c r="AH46" s="73">
        <v>2.1175094899000001E-5</v>
      </c>
      <c r="AI46" s="73">
        <v>2.4166921933000001E-4</v>
      </c>
      <c r="AJ46" s="73">
        <v>2.0043650970000002E-3</v>
      </c>
      <c r="AK46" s="73">
        <v>2.9174863131000001E-2</v>
      </c>
      <c r="AL46" s="228">
        <v>0.11471353013253401</v>
      </c>
      <c r="AM46" s="228">
        <v>0.14242201623978701</v>
      </c>
      <c r="AN46" s="228">
        <v>0.15296412757342301</v>
      </c>
      <c r="AO46" s="228">
        <v>0.14986325841850401</v>
      </c>
      <c r="AP46" s="228">
        <v>0.150794178006187</v>
      </c>
      <c r="AQ46" s="228">
        <v>0.16585929109817099</v>
      </c>
      <c r="AR46" s="228">
        <v>0.166242174629182</v>
      </c>
      <c r="AS46" s="228">
        <v>0.16883595630290801</v>
      </c>
      <c r="AT46" s="228">
        <v>0.175481458224408</v>
      </c>
      <c r="AU46" s="228">
        <v>0.18498643956425401</v>
      </c>
      <c r="AV46" s="228">
        <v>0.20814483307887499</v>
      </c>
      <c r="AW46" s="228">
        <v>0.224762796021061</v>
      </c>
      <c r="AX46" s="228">
        <v>0.26487272119328797</v>
      </c>
      <c r="AY46" s="228">
        <v>0.33189604805366901</v>
      </c>
      <c r="AZ46" s="228">
        <v>0.26704101470660202</v>
      </c>
      <c r="BA46" s="228">
        <v>0.30011124650583598</v>
      </c>
      <c r="BB46" s="228">
        <v>0.36039382081759402</v>
      </c>
      <c r="BC46" s="228">
        <v>0.35914094777630401</v>
      </c>
      <c r="BD46" s="228">
        <v>0.35748135168738499</v>
      </c>
      <c r="BE46" s="228">
        <v>0.353031604645136</v>
      </c>
      <c r="BF46" s="1"/>
    </row>
    <row r="47" spans="1:58">
      <c r="A47" s="73" t="s">
        <v>181</v>
      </c>
      <c r="B47" s="73" t="s">
        <v>182</v>
      </c>
      <c r="W47" s="73">
        <v>0.50988060530000001</v>
      </c>
      <c r="X47" s="73">
        <v>0.54864865632000004</v>
      </c>
      <c r="Y47" s="73">
        <v>0.53624881899999999</v>
      </c>
      <c r="Z47" s="73">
        <v>0.54667628514</v>
      </c>
      <c r="AA47" s="73">
        <v>0.54359788033000001</v>
      </c>
      <c r="AB47" s="73">
        <v>0.57211796962000006</v>
      </c>
      <c r="AC47" s="73">
        <v>0.58568512393000005</v>
      </c>
      <c r="AD47" s="73">
        <v>0.60649062894000005</v>
      </c>
      <c r="AE47" s="73">
        <v>0.59478041606999998</v>
      </c>
      <c r="AF47" s="73">
        <v>0.58359588735000001</v>
      </c>
      <c r="AG47" s="73">
        <v>0.59079932325999995</v>
      </c>
      <c r="AH47" s="73">
        <v>0.58598931398999998</v>
      </c>
      <c r="AI47" s="73">
        <v>0.5963151511</v>
      </c>
      <c r="AJ47" s="73">
        <v>0.57855058444999996</v>
      </c>
      <c r="AK47" s="73">
        <v>0.57938600838999998</v>
      </c>
      <c r="AL47" s="228">
        <v>0.75925508695714095</v>
      </c>
      <c r="AM47" s="228">
        <v>0.75298191730146002</v>
      </c>
      <c r="AN47" s="228">
        <v>0.99710786262946405</v>
      </c>
      <c r="AO47" s="228">
        <v>1.01648137337085</v>
      </c>
      <c r="AP47" s="228">
        <v>1.0507272523297699</v>
      </c>
      <c r="AQ47" s="228">
        <v>1.0368201309188201</v>
      </c>
      <c r="AR47" s="228">
        <v>1.0173029047501301</v>
      </c>
      <c r="AS47" s="228">
        <v>1.04160647273062</v>
      </c>
      <c r="AT47" s="228">
        <v>1.0330337263810301</v>
      </c>
      <c r="AU47" s="228">
        <v>1.0173975857892901</v>
      </c>
      <c r="AV47" s="228">
        <v>1.035526141454</v>
      </c>
      <c r="AW47" s="228">
        <v>1.01297855738932</v>
      </c>
      <c r="AX47" s="228">
        <v>1.01580243938534</v>
      </c>
      <c r="AY47" s="228">
        <v>1.0110928958829899</v>
      </c>
      <c r="AZ47" s="228">
        <v>0.99307076749271606</v>
      </c>
      <c r="BA47" s="228">
        <v>0.97723606101748095</v>
      </c>
      <c r="BB47" s="228">
        <v>0.94924948597658998</v>
      </c>
      <c r="BC47" s="228">
        <v>0.95214022359479999</v>
      </c>
      <c r="BD47" s="228">
        <v>0.96042583473713905</v>
      </c>
      <c r="BE47" s="228">
        <v>0.945782281767658</v>
      </c>
      <c r="BF47" s="1"/>
    </row>
    <row r="48" spans="1:58">
      <c r="A48" s="73" t="s">
        <v>183</v>
      </c>
      <c r="B48" s="73" t="s">
        <v>184</v>
      </c>
      <c r="W48" s="73">
        <v>0.32055400780999999</v>
      </c>
      <c r="X48" s="73">
        <v>0.34851260345000001</v>
      </c>
      <c r="Y48" s="73">
        <v>0.37358097137000001</v>
      </c>
      <c r="Z48" s="73">
        <v>0.34610564458999998</v>
      </c>
      <c r="AA48" s="73">
        <v>0.33218152835999998</v>
      </c>
      <c r="AB48" s="73">
        <v>0.31645484896999998</v>
      </c>
      <c r="AC48" s="73">
        <v>0.25569762126000001</v>
      </c>
      <c r="AD48" s="73">
        <v>0.25005633419000001</v>
      </c>
      <c r="AE48" s="73">
        <v>0.24649708795</v>
      </c>
      <c r="AF48" s="73">
        <v>0.24699657264</v>
      </c>
      <c r="AG48" s="73">
        <v>0.24945746639999999</v>
      </c>
      <c r="AH48" s="73">
        <v>0.23671687219000001</v>
      </c>
      <c r="AI48" s="73">
        <v>0.22364382071</v>
      </c>
      <c r="AJ48" s="73">
        <v>0.21222399975</v>
      </c>
      <c r="AK48" s="73">
        <v>0.22323736943</v>
      </c>
      <c r="AL48" s="228">
        <v>0.123743545004749</v>
      </c>
      <c r="AM48" s="228">
        <v>0.121764106862356</v>
      </c>
      <c r="AN48" s="228">
        <v>0.120830581636996</v>
      </c>
      <c r="AO48" s="228">
        <v>0.11109738019630799</v>
      </c>
      <c r="AP48" s="228">
        <v>0.112329603978136</v>
      </c>
      <c r="AQ48" s="228">
        <v>0.14277015590115799</v>
      </c>
      <c r="AR48" s="228">
        <v>0.134893456461981</v>
      </c>
      <c r="AS48" s="228">
        <v>0.13758975165173401</v>
      </c>
      <c r="AT48" s="228">
        <v>0.146291984240111</v>
      </c>
      <c r="AU48" s="228">
        <v>0.15802578015518901</v>
      </c>
      <c r="AV48" s="228">
        <v>0.174127806004616</v>
      </c>
      <c r="AW48" s="228">
        <v>0.18387595237785601</v>
      </c>
      <c r="AX48" s="228">
        <v>0.19421790082644499</v>
      </c>
      <c r="AY48" s="228">
        <v>0.21212932559390801</v>
      </c>
      <c r="AZ48" s="228">
        <v>0.183174668772004</v>
      </c>
      <c r="BA48" s="228">
        <v>0.194430052776493</v>
      </c>
      <c r="BB48" s="228">
        <v>0.210747166621404</v>
      </c>
      <c r="BC48" s="228">
        <v>0.21164151404620499</v>
      </c>
      <c r="BD48" s="228">
        <v>0.211597908708273</v>
      </c>
      <c r="BE48" s="228">
        <v>0.20539585199291999</v>
      </c>
      <c r="BF48" s="1"/>
    </row>
    <row r="49" spans="1:58">
      <c r="A49" s="73" t="s">
        <v>185</v>
      </c>
      <c r="B49" s="73" t="s">
        <v>186</v>
      </c>
      <c r="W49" s="73">
        <v>10.777063664</v>
      </c>
      <c r="X49" s="73">
        <v>10.890928361</v>
      </c>
      <c r="Y49" s="73">
        <v>11.259943273999999</v>
      </c>
      <c r="Z49" s="73">
        <v>11.753831149</v>
      </c>
      <c r="AA49" s="73">
        <v>12.919655033</v>
      </c>
      <c r="AB49" s="73">
        <v>13.934595718000001</v>
      </c>
      <c r="AC49" s="73">
        <v>14.720384584</v>
      </c>
      <c r="AD49" s="73">
        <v>15.857360582</v>
      </c>
      <c r="AE49" s="73">
        <v>16.488439816</v>
      </c>
      <c r="AF49" s="73">
        <v>17.240973802999999</v>
      </c>
      <c r="AG49" s="73">
        <v>17.663394184000001</v>
      </c>
      <c r="AH49" s="73">
        <v>18.209682833999999</v>
      </c>
      <c r="AI49" s="73">
        <v>18.364846159999999</v>
      </c>
      <c r="AJ49" s="73">
        <v>18.022426673999998</v>
      </c>
      <c r="AK49" s="73">
        <v>18.329017767</v>
      </c>
      <c r="AL49" s="228">
        <v>12.2576448712942</v>
      </c>
      <c r="AM49" s="228">
        <v>14.342325142566899</v>
      </c>
      <c r="AN49" s="228">
        <v>14.6368564690125</v>
      </c>
      <c r="AO49" s="228">
        <v>15.165504525666099</v>
      </c>
      <c r="AP49" s="228">
        <v>15.5016921867321</v>
      </c>
      <c r="AQ49" s="228">
        <v>15.6791994217031</v>
      </c>
      <c r="AR49" s="228">
        <v>15.8297782648939</v>
      </c>
      <c r="AS49" s="228">
        <v>16.197360877828</v>
      </c>
      <c r="AT49" s="228">
        <v>16.804282834026399</v>
      </c>
      <c r="AU49" s="228">
        <v>17.100695686877199</v>
      </c>
      <c r="AV49" s="228">
        <v>17.327460284253299</v>
      </c>
      <c r="AW49" s="228">
        <v>17.798790736090901</v>
      </c>
      <c r="AX49" s="228">
        <v>18.459325509238699</v>
      </c>
      <c r="AY49" s="228">
        <v>19.527355798861699</v>
      </c>
      <c r="AZ49" s="228">
        <v>20.6911198486046</v>
      </c>
      <c r="BA49" s="228">
        <v>21.901928606925999</v>
      </c>
      <c r="BB49" s="228">
        <v>23.145431921679101</v>
      </c>
      <c r="BC49" s="228">
        <v>24.593651904027901</v>
      </c>
      <c r="BD49" s="228">
        <v>25.971251717457498</v>
      </c>
      <c r="BE49" s="228">
        <v>27.048849584373102</v>
      </c>
      <c r="BF49" s="1"/>
    </row>
    <row r="50" spans="1:58">
      <c r="A50" s="73" t="s">
        <v>187</v>
      </c>
      <c r="B50" s="73" t="s">
        <v>188</v>
      </c>
      <c r="AB50" s="73">
        <v>1.1003217834000001</v>
      </c>
      <c r="AC50" s="73">
        <v>1.0798561068999999</v>
      </c>
      <c r="AD50" s="73">
        <v>1.14358567</v>
      </c>
      <c r="AE50" s="73">
        <v>1.1063134029999999</v>
      </c>
      <c r="AF50" s="73">
        <v>1.1224201671</v>
      </c>
      <c r="AG50" s="73">
        <v>1.140355105</v>
      </c>
      <c r="AH50" s="73">
        <v>1.1205017240999999</v>
      </c>
      <c r="AI50" s="73">
        <v>1.0812384349999999</v>
      </c>
      <c r="AJ50" s="73">
        <v>1.0885783069999999</v>
      </c>
      <c r="AK50" s="73">
        <v>1.079660635</v>
      </c>
      <c r="AL50" s="228">
        <v>1.8967570401205001</v>
      </c>
      <c r="AM50" s="228">
        <v>1.90889828950128</v>
      </c>
      <c r="AN50" s="228">
        <v>1.8948704685769999</v>
      </c>
      <c r="AO50" s="228">
        <v>2.0380750945995398</v>
      </c>
      <c r="AP50" s="228">
        <v>2.0969248225188699</v>
      </c>
      <c r="AQ50" s="228">
        <v>2.0217546358553302</v>
      </c>
      <c r="AR50" s="228">
        <v>2.0222204841230602</v>
      </c>
      <c r="AS50" s="228">
        <v>2.0089987057654102</v>
      </c>
      <c r="AT50" s="228">
        <v>1.9926298286141</v>
      </c>
      <c r="AU50" s="228">
        <v>2.0524483275597101</v>
      </c>
      <c r="AV50" s="228">
        <v>2.1196278217964402</v>
      </c>
      <c r="AW50" s="228">
        <v>2.1486975191797</v>
      </c>
      <c r="AX50" s="228">
        <v>2.1739564252583499</v>
      </c>
      <c r="AY50" s="228">
        <v>2.1456699131420698</v>
      </c>
      <c r="AZ50" s="228">
        <v>2.2223364671125401</v>
      </c>
      <c r="BA50" s="228">
        <v>2.1150637866213402</v>
      </c>
      <c r="BB50" s="228">
        <v>2.0167963152556601</v>
      </c>
      <c r="BC50" s="228">
        <v>1.9554667909491401</v>
      </c>
      <c r="BD50" s="228">
        <v>1.9124616341157501</v>
      </c>
      <c r="BE50" s="228">
        <v>1.9138707837433799</v>
      </c>
      <c r="BF50" s="1"/>
    </row>
    <row r="51" spans="1:58">
      <c r="A51" s="73" t="s">
        <v>189</v>
      </c>
      <c r="B51" s="73" t="s">
        <v>190</v>
      </c>
      <c r="AG51" s="73">
        <v>9.1452988710999999E-5</v>
      </c>
      <c r="AH51" s="73">
        <v>1.8007671987E-4</v>
      </c>
      <c r="AI51" s="73">
        <v>2.0707383986000001E-3</v>
      </c>
      <c r="AJ51" s="73">
        <v>2.3372496913000002E-2</v>
      </c>
      <c r="AK51" s="73">
        <v>0.46845473248000002</v>
      </c>
      <c r="AL51" s="228">
        <v>3.0962628865539998</v>
      </c>
      <c r="AM51" s="228">
        <v>4.6740924709932097</v>
      </c>
      <c r="AN51" s="228">
        <v>7.8880498050056804</v>
      </c>
      <c r="AO51" s="228">
        <v>13.7792108960394</v>
      </c>
      <c r="AP51" s="228">
        <v>56.565202419378103</v>
      </c>
      <c r="AQ51" s="228">
        <v>157.78489107111699</v>
      </c>
      <c r="AR51" s="228">
        <v>276.96663459593901</v>
      </c>
      <c r="AS51" s="228">
        <v>395.23988818972498</v>
      </c>
      <c r="AT51" s="228">
        <v>506.42217493078402</v>
      </c>
      <c r="AU51" s="228">
        <v>604.62842838159304</v>
      </c>
      <c r="AV51" s="228">
        <v>696.91530155584803</v>
      </c>
      <c r="AW51" s="228">
        <v>748.81831704423496</v>
      </c>
      <c r="AX51" s="228">
        <v>823.30071893506295</v>
      </c>
      <c r="AY51" s="228">
        <v>978.75257790149999</v>
      </c>
      <c r="AZ51" s="228">
        <v>1026.58677155692</v>
      </c>
      <c r="BA51" s="228">
        <v>1126.48683926481</v>
      </c>
      <c r="BB51" s="228">
        <v>1889.3076975127401</v>
      </c>
      <c r="BC51" s="228">
        <v>3256.11992356785</v>
      </c>
      <c r="BD51" s="228">
        <v>3884.9985568601301</v>
      </c>
      <c r="BE51" s="228">
        <v>4520.3665215697301</v>
      </c>
      <c r="BF51" s="1"/>
    </row>
    <row r="52" spans="1:58">
      <c r="A52" s="73" t="s">
        <v>191</v>
      </c>
      <c r="B52" s="73" t="s">
        <v>192</v>
      </c>
      <c r="W52" s="73">
        <v>0.90104485099999998</v>
      </c>
      <c r="X52" s="73">
        <v>0.86617072100000003</v>
      </c>
      <c r="Y52" s="73">
        <v>0.87823454599999995</v>
      </c>
      <c r="Z52" s="73">
        <v>0.89223587699999996</v>
      </c>
      <c r="AA52" s="73">
        <v>0.90670883000000002</v>
      </c>
      <c r="AB52" s="73">
        <v>0.92055561299999999</v>
      </c>
      <c r="AC52" s="73">
        <v>0.92560526499999995</v>
      </c>
      <c r="AD52" s="73">
        <v>0.91438267100000004</v>
      </c>
      <c r="AE52" s="73">
        <v>0.90301081400000005</v>
      </c>
      <c r="AF52" s="73">
        <v>0.91180151700000001</v>
      </c>
      <c r="AG52" s="73">
        <v>0.90254644699999997</v>
      </c>
      <c r="AH52" s="73">
        <v>0.89672691100000002</v>
      </c>
      <c r="AI52" s="73">
        <v>0.905921262</v>
      </c>
      <c r="AJ52" s="73">
        <v>0.92186084300000004</v>
      </c>
      <c r="AK52" s="73">
        <v>0.92188325000000004</v>
      </c>
      <c r="AL52" s="228">
        <v>0.91276500000000005</v>
      </c>
      <c r="AM52" s="228">
        <v>0.91356999999999999</v>
      </c>
      <c r="AN52" s="228">
        <v>0.91323200000000004</v>
      </c>
      <c r="AO52" s="228">
        <v>0.92552299999999998</v>
      </c>
      <c r="AP52" s="228">
        <v>0.92126799999999998</v>
      </c>
      <c r="AQ52" s="228">
        <v>0.89076500000000003</v>
      </c>
      <c r="AR52" s="228">
        <v>0.88493500000000003</v>
      </c>
      <c r="AS52" s="228">
        <v>0.86522399999999999</v>
      </c>
      <c r="AT52" s="228">
        <v>0.87719999999999998</v>
      </c>
      <c r="AU52" s="228">
        <v>0.89643200000000001</v>
      </c>
      <c r="AV52" s="228">
        <v>0.89959999999999996</v>
      </c>
      <c r="AW52" s="228">
        <v>0.88303399999999999</v>
      </c>
      <c r="AX52" s="228">
        <v>0.88687199999999999</v>
      </c>
      <c r="AY52" s="228">
        <v>0.87350399999999995</v>
      </c>
      <c r="AZ52" s="228">
        <v>0.85850400000000004</v>
      </c>
      <c r="BA52" s="228">
        <v>0.85356399999999999</v>
      </c>
      <c r="BB52" s="228">
        <v>0.83985100000000001</v>
      </c>
      <c r="BC52" s="228">
        <v>0.83033599999999996</v>
      </c>
      <c r="BD52" s="228">
        <v>0.815523</v>
      </c>
      <c r="BE52" s="228">
        <v>0.82128500000000004</v>
      </c>
      <c r="BF52" s="1"/>
    </row>
    <row r="53" spans="1:58">
      <c r="A53" s="73" t="s">
        <v>193</v>
      </c>
      <c r="B53" s="73" t="s">
        <v>194</v>
      </c>
      <c r="W53" s="73">
        <v>1.6719251584000001</v>
      </c>
      <c r="X53" s="73">
        <v>1.494840105</v>
      </c>
      <c r="Y53" s="73">
        <v>1.3130078146999999</v>
      </c>
      <c r="Z53" s="73">
        <v>1.3603991448999999</v>
      </c>
      <c r="AA53" s="73">
        <v>1.4349874505</v>
      </c>
      <c r="AB53" s="73">
        <v>1.3663311518000001</v>
      </c>
      <c r="AC53" s="73">
        <v>1.3922545938999999</v>
      </c>
      <c r="AD53" s="73">
        <v>1.4761659629999999</v>
      </c>
      <c r="AE53" s="73">
        <v>1.4869476978</v>
      </c>
      <c r="AF53" s="73">
        <v>1.4612794103</v>
      </c>
      <c r="AG53" s="73">
        <v>1.4474920301</v>
      </c>
      <c r="AH53" s="73">
        <v>1.3640699190000001</v>
      </c>
      <c r="AI53" s="73">
        <v>1.3892811609</v>
      </c>
      <c r="AJ53" s="73">
        <v>1.3819282204000001</v>
      </c>
      <c r="AK53" s="73">
        <v>1.4029488427000001</v>
      </c>
      <c r="AL53" s="228">
        <v>1.3238828611176701</v>
      </c>
      <c r="AM53" s="228">
        <v>1.32574443297265</v>
      </c>
      <c r="AN53" s="228">
        <v>1.28418708968069</v>
      </c>
      <c r="AO53" s="228">
        <v>1.28949082056991</v>
      </c>
      <c r="AP53" s="228">
        <v>1.2416604687155901</v>
      </c>
      <c r="AQ53" s="228">
        <v>1.21960598976088</v>
      </c>
      <c r="AR53" s="228">
        <v>1.1897763305790501</v>
      </c>
      <c r="AS53" s="228">
        <v>1.19232749302893</v>
      </c>
      <c r="AT53" s="228">
        <v>1.13553372984012</v>
      </c>
      <c r="AU53" s="228">
        <v>1.12803734206481</v>
      </c>
      <c r="AV53" s="228">
        <v>1.1221616190249699</v>
      </c>
      <c r="AW53" s="228">
        <v>1.1374764864287099</v>
      </c>
      <c r="AX53" s="228">
        <v>1.1616742361062</v>
      </c>
      <c r="AY53" s="228">
        <v>1.17046304084096</v>
      </c>
      <c r="AZ53" s="228">
        <v>1.1267261464371701</v>
      </c>
      <c r="BA53" s="228">
        <v>1.12579608430351</v>
      </c>
      <c r="BB53" s="228">
        <v>1.1498014778188299</v>
      </c>
      <c r="BC53" s="228">
        <v>1.1514632306050501</v>
      </c>
      <c r="BD53" s="228">
        <v>1.15331329701214</v>
      </c>
      <c r="BE53" s="228">
        <v>1.14798150231102</v>
      </c>
      <c r="BF53" s="1"/>
    </row>
    <row r="54" spans="1:58">
      <c r="A54" s="73" t="s">
        <v>195</v>
      </c>
      <c r="B54" s="73" t="s">
        <v>196</v>
      </c>
      <c r="W54" s="73">
        <v>151.86810890000001</v>
      </c>
      <c r="X54" s="73">
        <v>149.22514774000001</v>
      </c>
      <c r="Y54" s="73">
        <v>163.36874824</v>
      </c>
      <c r="Z54" s="73">
        <v>164.61132271</v>
      </c>
      <c r="AA54" s="73">
        <v>161.75221514</v>
      </c>
      <c r="AB54" s="73">
        <v>149.30391205000001</v>
      </c>
      <c r="AC54" s="73">
        <v>140.77505192999999</v>
      </c>
      <c r="AD54" s="73">
        <v>140.90980748000001</v>
      </c>
      <c r="AE54" s="73">
        <v>135.33662756000001</v>
      </c>
      <c r="AF54" s="73">
        <v>133.32874373000001</v>
      </c>
      <c r="AG54" s="73">
        <v>130.45335323</v>
      </c>
      <c r="AH54" s="73">
        <v>127.05203315999999</v>
      </c>
      <c r="AI54" s="73">
        <v>128.61435503000001</v>
      </c>
      <c r="AJ54" s="73">
        <v>127.31812175</v>
      </c>
      <c r="AK54" s="73">
        <v>166.58307941999999</v>
      </c>
      <c r="AL54" s="228">
        <v>166.010009747228</v>
      </c>
      <c r="AM54" s="228">
        <v>174.29496098751201</v>
      </c>
      <c r="AN54" s="228">
        <v>177.646812994394</v>
      </c>
      <c r="AO54" s="228">
        <v>184.93358885767501</v>
      </c>
      <c r="AP54" s="228">
        <v>197.70738766292601</v>
      </c>
      <c r="AQ54" s="228">
        <v>201.69446516326499</v>
      </c>
      <c r="AR54" s="228">
        <v>201.08941119825701</v>
      </c>
      <c r="AS54" s="228">
        <v>205.08600716762101</v>
      </c>
      <c r="AT54" s="228">
        <v>207.23714583307</v>
      </c>
      <c r="AU54" s="228">
        <v>203.24461675203</v>
      </c>
      <c r="AV54" s="228">
        <v>205.36368425364401</v>
      </c>
      <c r="AW54" s="228">
        <v>203.40991701911199</v>
      </c>
      <c r="AX54" s="228">
        <v>198.91054240185301</v>
      </c>
      <c r="AY54" s="228">
        <v>207.63646211395499</v>
      </c>
      <c r="AZ54" s="228">
        <v>211.306319810189</v>
      </c>
      <c r="BA54" s="228">
        <v>210.590392614618</v>
      </c>
      <c r="BB54" s="228">
        <v>214.03456356771599</v>
      </c>
      <c r="BC54" s="228">
        <v>225.82357479324699</v>
      </c>
      <c r="BD54" s="228">
        <v>226.12696017713699</v>
      </c>
      <c r="BE54" s="228">
        <v>220.024406613069</v>
      </c>
      <c r="BF54" s="1"/>
    </row>
    <row r="55" spans="1:58">
      <c r="A55" s="73" t="s">
        <v>197</v>
      </c>
      <c r="B55" s="73" t="s">
        <v>198</v>
      </c>
      <c r="AL55" s="228">
        <v>1.10998839724749</v>
      </c>
      <c r="AM55" s="228">
        <v>1.41018939792526</v>
      </c>
      <c r="AN55" s="228">
        <v>1.4422499049667801</v>
      </c>
      <c r="AO55" s="228">
        <v>1.4658813562426001</v>
      </c>
      <c r="AP55" s="228">
        <v>1.4829444272900301</v>
      </c>
      <c r="AQ55" s="228">
        <v>1.38852545890443</v>
      </c>
      <c r="AR55" s="228">
        <v>1.3389993532976401</v>
      </c>
      <c r="AS55" s="228">
        <v>1.4319098170492599</v>
      </c>
      <c r="AT55" s="228">
        <v>1.44357191019415</v>
      </c>
      <c r="AU55" s="228">
        <v>1.4708617762748699</v>
      </c>
      <c r="AV55" s="228">
        <v>1.5213746139683599</v>
      </c>
      <c r="AW55" s="228">
        <v>1.5553956285925601</v>
      </c>
      <c r="AX55" s="228">
        <v>1.6039548142116</v>
      </c>
      <c r="AY55" s="228">
        <v>1.6059011323477299</v>
      </c>
      <c r="AZ55" s="228">
        <v>1.59911522454611</v>
      </c>
      <c r="BA55" s="228">
        <v>1.5963909534471299</v>
      </c>
      <c r="BB55" s="228">
        <v>1.56358868705359</v>
      </c>
      <c r="BC55" s="228">
        <v>1.6101972928742001</v>
      </c>
      <c r="BD55" s="228">
        <v>1.6380547335031099</v>
      </c>
      <c r="BE55" s="228"/>
      <c r="BF55" s="1"/>
    </row>
    <row r="56" spans="1:58">
      <c r="A56" s="73" t="s">
        <v>199</v>
      </c>
      <c r="B56" s="73" t="s">
        <v>200</v>
      </c>
      <c r="W56" s="73">
        <v>5.9389354392999998</v>
      </c>
      <c r="X56" s="73">
        <v>5.6679909322000004</v>
      </c>
      <c r="Y56" s="73">
        <v>5.7413761363000004</v>
      </c>
      <c r="Z56" s="73">
        <v>5.8896611767999998</v>
      </c>
      <c r="AA56" s="73">
        <v>6.2465048169999999</v>
      </c>
      <c r="AB56" s="73">
        <v>6.4440238129000003</v>
      </c>
      <c r="AC56" s="73">
        <v>6.7244470969999997</v>
      </c>
      <c r="AD56" s="73">
        <v>6.5594189244000001</v>
      </c>
      <c r="AE56" s="73">
        <v>7.2704408953000002</v>
      </c>
      <c r="AF56" s="73">
        <v>7.3924404017000001</v>
      </c>
      <c r="AG56" s="73">
        <v>7.5289233266000002</v>
      </c>
      <c r="AH56" s="73">
        <v>7.9196317804999996</v>
      </c>
      <c r="AI56" s="73">
        <v>8.4773400218999999</v>
      </c>
      <c r="AJ56" s="73">
        <v>8.9745769213000006</v>
      </c>
      <c r="AK56" s="73">
        <v>9.9258948682000003</v>
      </c>
      <c r="AL56" s="228">
        <v>9.0372058569383604</v>
      </c>
      <c r="AM56" s="228">
        <v>9.5901807656981095</v>
      </c>
      <c r="AN56" s="228">
        <v>10.606030362456099</v>
      </c>
      <c r="AO56" s="228">
        <v>11.5948511451275</v>
      </c>
      <c r="AP56" s="228">
        <v>12.269205717702601</v>
      </c>
      <c r="AQ56" s="228">
        <v>12.270488028931799</v>
      </c>
      <c r="AR56" s="228">
        <v>12.6288899261005</v>
      </c>
      <c r="AS56" s="228">
        <v>13.045075349268499</v>
      </c>
      <c r="AT56" s="228">
        <v>13.184616958249199</v>
      </c>
      <c r="AU56" s="228">
        <v>13.3182229055744</v>
      </c>
      <c r="AV56" s="228">
        <v>13.6589015697352</v>
      </c>
      <c r="AW56" s="228">
        <v>13.968851013442</v>
      </c>
      <c r="AX56" s="228">
        <v>14.0299893214831</v>
      </c>
      <c r="AY56" s="228">
        <v>14.537936814378</v>
      </c>
      <c r="AZ56" s="228">
        <v>15.128318926664701</v>
      </c>
      <c r="BA56" s="228">
        <v>15.8403599232795</v>
      </c>
      <c r="BB56" s="228">
        <v>16.855757192237501</v>
      </c>
      <c r="BC56" s="228">
        <v>18.0786871548943</v>
      </c>
      <c r="BD56" s="228">
        <v>18.857899855475999</v>
      </c>
      <c r="BE56" s="228">
        <v>19.994128453639501</v>
      </c>
      <c r="BF56" s="1"/>
    </row>
    <row r="57" spans="1:58">
      <c r="A57" s="73" t="s">
        <v>201</v>
      </c>
      <c r="B57" s="73" t="s">
        <v>202</v>
      </c>
      <c r="W57" s="73">
        <v>1.1520117444E-5</v>
      </c>
      <c r="X57" s="73">
        <v>1.3638677858E-5</v>
      </c>
      <c r="Y57" s="73">
        <v>3.3203345079000002E-5</v>
      </c>
      <c r="Z57" s="73">
        <v>1.1664404957E-4</v>
      </c>
      <c r="AA57" s="73">
        <v>1.7351155265E-3</v>
      </c>
      <c r="AB57" s="73">
        <v>0.20942927021999999</v>
      </c>
      <c r="AC57" s="73">
        <v>0.67603907281999998</v>
      </c>
      <c r="AD57" s="73">
        <v>0.74856878495000001</v>
      </c>
      <c r="AE57" s="73">
        <v>0.8549224956</v>
      </c>
      <c r="AF57" s="73">
        <v>0.93255119370999995</v>
      </c>
      <c r="AG57" s="73">
        <v>1.0446393330999999</v>
      </c>
      <c r="AH57" s="73">
        <v>1.1890229322999999</v>
      </c>
      <c r="AI57" s="73">
        <v>1.3181988844000001</v>
      </c>
      <c r="AJ57" s="73">
        <v>1.3745008944999999</v>
      </c>
      <c r="AK57" s="73">
        <v>1.4541962188999999</v>
      </c>
      <c r="AL57" s="228">
        <v>1.4229740050655499</v>
      </c>
      <c r="AM57" s="228">
        <v>1.5592916648286701</v>
      </c>
      <c r="AN57" s="228">
        <v>1.6205147486528899</v>
      </c>
      <c r="AO57" s="228">
        <v>1.7161546385052799</v>
      </c>
      <c r="AP57" s="228">
        <v>1.7310501944429999</v>
      </c>
      <c r="AQ57" s="228">
        <v>1.78047030100474</v>
      </c>
      <c r="AR57" s="228">
        <v>1.7733538045800701</v>
      </c>
      <c r="AS57" s="228">
        <v>1.79580792661477</v>
      </c>
      <c r="AT57" s="228">
        <v>1.87215068741446</v>
      </c>
      <c r="AU57" s="228">
        <v>1.96722499778926</v>
      </c>
      <c r="AV57" s="228">
        <v>2.0191256856355499</v>
      </c>
      <c r="AW57" s="228">
        <v>2.2266053016968601</v>
      </c>
      <c r="AX57" s="228">
        <v>2.3288035014770201</v>
      </c>
      <c r="AY57" s="228">
        <v>2.5211065105341</v>
      </c>
      <c r="AZ57" s="228">
        <v>2.4415563294524301</v>
      </c>
      <c r="BA57" s="228">
        <v>2.6238181522586101</v>
      </c>
      <c r="BB57" s="228">
        <v>2.94613074289785</v>
      </c>
      <c r="BC57" s="228">
        <v>3.09966815171135</v>
      </c>
      <c r="BD57" s="228">
        <v>3.23726824390255</v>
      </c>
      <c r="BE57" s="228">
        <v>3.2561086162352502</v>
      </c>
      <c r="BF57" s="1"/>
    </row>
    <row r="58" spans="1:58">
      <c r="A58" s="73" t="s">
        <v>203</v>
      </c>
      <c r="B58" s="73" t="s">
        <v>204</v>
      </c>
      <c r="AK58" s="73">
        <v>0.55738278786999995</v>
      </c>
      <c r="AL58" s="228">
        <v>0.59510391652522299</v>
      </c>
      <c r="AM58" s="228">
        <v>0.48474909945699002</v>
      </c>
      <c r="AN58" s="228">
        <v>0.53860391432853005</v>
      </c>
      <c r="AO58" s="228">
        <v>0.52439260067896698</v>
      </c>
      <c r="AP58" s="228">
        <v>0.55964465122807106</v>
      </c>
      <c r="AQ58" s="228">
        <v>0.70473081667019399</v>
      </c>
      <c r="AR58" s="228">
        <v>0.70943730931420101</v>
      </c>
      <c r="AS58" s="228">
        <v>0.72988480111966503</v>
      </c>
      <c r="AT58" s="228">
        <v>0.72214419682248299</v>
      </c>
      <c r="AU58" s="228">
        <v>0.72089863833001799</v>
      </c>
      <c r="AV58" s="228">
        <v>0.71816520375912696</v>
      </c>
      <c r="AW58" s="228">
        <v>0.712930106650142</v>
      </c>
      <c r="AX58" s="228">
        <v>0.73150445499479699</v>
      </c>
      <c r="AY58" s="228">
        <v>0.75511029728228096</v>
      </c>
      <c r="AZ58" s="228">
        <v>0.74332067396087698</v>
      </c>
      <c r="BA58" s="228">
        <v>0.73911406423034298</v>
      </c>
      <c r="BB58" s="228">
        <v>0.72584876718125402</v>
      </c>
      <c r="BC58" s="228">
        <v>0.704970374748072</v>
      </c>
      <c r="BD58" s="228">
        <v>0.69144604055922299</v>
      </c>
      <c r="BE58" s="228">
        <v>0.68594868201335901</v>
      </c>
      <c r="BF58" s="1"/>
    </row>
    <row r="59" spans="1:58">
      <c r="A59" s="73" t="s">
        <v>205</v>
      </c>
      <c r="B59" s="73" t="s">
        <v>206</v>
      </c>
      <c r="W59" s="73">
        <v>0.50502745277000005</v>
      </c>
      <c r="X59" s="73">
        <v>0.46134271722999998</v>
      </c>
      <c r="Y59" s="73">
        <v>0.45091782557999999</v>
      </c>
      <c r="Z59" s="73">
        <v>0.47169475264999999</v>
      </c>
      <c r="AA59" s="73">
        <v>0.52475483124</v>
      </c>
      <c r="AB59" s="73">
        <v>0.6257793827</v>
      </c>
      <c r="AC59" s="73">
        <v>0.69816110656999997</v>
      </c>
      <c r="AD59" s="73">
        <v>0.76439006255999997</v>
      </c>
      <c r="AE59" s="73">
        <v>0.90632266306999998</v>
      </c>
      <c r="AF59" s="73">
        <v>0.99265698508</v>
      </c>
      <c r="AG59" s="73">
        <v>1.0166377606000001</v>
      </c>
      <c r="AH59" s="73">
        <v>1.0341327765999999</v>
      </c>
      <c r="AI59" s="73">
        <v>1.0800425009000001</v>
      </c>
      <c r="AJ59" s="73">
        <v>1.1949601892999999</v>
      </c>
      <c r="AK59" s="73">
        <v>1.3062639904</v>
      </c>
      <c r="AL59" s="228">
        <v>1.28745595008974</v>
      </c>
      <c r="AM59" s="228">
        <v>1.4680925541782199</v>
      </c>
      <c r="AN59" s="228">
        <v>1.51962203013288</v>
      </c>
      <c r="AO59" s="228">
        <v>1.64857779183548</v>
      </c>
      <c r="AP59" s="228">
        <v>1.8548707834931999</v>
      </c>
      <c r="AQ59" s="228">
        <v>2.0706068393815902</v>
      </c>
      <c r="AR59" s="228">
        <v>2.1927618939713001</v>
      </c>
      <c r="AS59" s="228">
        <v>2.1852517690086199</v>
      </c>
      <c r="AT59" s="228">
        <v>2.2123553564402298</v>
      </c>
      <c r="AU59" s="228">
        <v>2.3701611536143399</v>
      </c>
      <c r="AV59" s="228">
        <v>2.65154830009687</v>
      </c>
      <c r="AW59" s="228">
        <v>2.7647611447948499</v>
      </c>
      <c r="AX59" s="228">
        <v>2.8257055269979001</v>
      </c>
      <c r="AY59" s="228">
        <v>2.9025009224846801</v>
      </c>
      <c r="AZ59" s="228">
        <v>3.0667842297241799</v>
      </c>
      <c r="BA59" s="228">
        <v>3.3000398107822901</v>
      </c>
      <c r="BB59" s="228">
        <v>3.7640210598185799</v>
      </c>
      <c r="BC59" s="228">
        <v>3.7068544069946601</v>
      </c>
      <c r="BD59" s="228">
        <v>3.7294586897396398</v>
      </c>
      <c r="BE59" s="228">
        <v>3.9715955911771799</v>
      </c>
      <c r="BF59" s="1"/>
    </row>
    <row r="60" spans="1:58">
      <c r="A60" s="73" t="s">
        <v>207</v>
      </c>
      <c r="B60" s="73" t="s">
        <v>208</v>
      </c>
      <c r="W60" s="73">
        <v>1.0240623288E-11</v>
      </c>
      <c r="X60" s="73">
        <v>1.9401619787000001E-11</v>
      </c>
      <c r="Y60" s="73">
        <v>3.7458530139000002E-11</v>
      </c>
      <c r="Z60" s="73">
        <v>8.6550231967999994E-11</v>
      </c>
      <c r="AA60" s="73">
        <v>2.6091754724000002E-10</v>
      </c>
      <c r="AB60" s="73">
        <v>8.3987538541000005E-10</v>
      </c>
      <c r="AC60" s="73">
        <v>2.0149222313000001E-9</v>
      </c>
      <c r="AD60" s="73">
        <v>5.9530278979000004E-9</v>
      </c>
      <c r="AE60" s="73">
        <v>4.3209311277E-8</v>
      </c>
      <c r="AF60" s="73">
        <v>5.4514099030999999E-7</v>
      </c>
      <c r="AG60" s="73">
        <v>1.4892596315999999E-5</v>
      </c>
      <c r="AH60" s="73">
        <v>7.4066002824000005E-5</v>
      </c>
      <c r="AI60" s="73">
        <v>7.7484066673999996E-4</v>
      </c>
      <c r="AJ60" s="73">
        <v>1.5932792112000001E-2</v>
      </c>
      <c r="AK60" s="73">
        <v>0.41308392752</v>
      </c>
      <c r="AL60" s="228">
        <v>0.55174164458403696</v>
      </c>
      <c r="AM60" s="228">
        <v>0.62851486645062704</v>
      </c>
      <c r="AN60" s="228">
        <v>0.66569861739757297</v>
      </c>
      <c r="AO60" s="228">
        <v>0.69097945952594697</v>
      </c>
      <c r="AP60" s="228">
        <v>0.73507338691284396</v>
      </c>
      <c r="AQ60" s="228">
        <v>0.761018484187999</v>
      </c>
      <c r="AR60" s="228">
        <v>0.803139268845941</v>
      </c>
      <c r="AS60" s="228">
        <v>0.86850183027733596</v>
      </c>
      <c r="AT60" s="228">
        <v>0.97151490479512503</v>
      </c>
      <c r="AU60" s="228">
        <v>1.0188030048462899</v>
      </c>
      <c r="AV60" s="228">
        <v>1.0603941757427799</v>
      </c>
      <c r="AW60" s="228">
        <v>1.0984959500700899</v>
      </c>
      <c r="AX60" s="228">
        <v>1.13889216074892</v>
      </c>
      <c r="AY60" s="228">
        <v>1.2150410015651001</v>
      </c>
      <c r="AZ60" s="228">
        <v>1.29407979214812</v>
      </c>
      <c r="BA60" s="228">
        <v>1.38614743975132</v>
      </c>
      <c r="BB60" s="228">
        <v>1.4710748541493599</v>
      </c>
      <c r="BC60" s="228">
        <v>1.55811064787892</v>
      </c>
      <c r="BD60" s="228">
        <v>1.6486181666536499</v>
      </c>
      <c r="BE60" s="228">
        <v>1.7364627155324299</v>
      </c>
      <c r="BF60" s="1"/>
    </row>
    <row r="61" spans="1:58">
      <c r="A61" s="73" t="s">
        <v>209</v>
      </c>
      <c r="B61" s="73" t="s">
        <v>210</v>
      </c>
      <c r="W61" s="73">
        <v>1.4489395732000001</v>
      </c>
      <c r="X61" s="73">
        <v>1.4442927767</v>
      </c>
      <c r="Y61" s="73">
        <v>1.2954806806000001</v>
      </c>
      <c r="Z61" s="73">
        <v>1.1038723476000001</v>
      </c>
      <c r="AA61" s="73">
        <v>1.0503588243999999</v>
      </c>
      <c r="AB61" s="73">
        <v>0.99410845416000004</v>
      </c>
      <c r="AC61" s="73">
        <v>0.66213550098999996</v>
      </c>
      <c r="AD61" s="73">
        <v>0.71231212565000002</v>
      </c>
      <c r="AE61" s="73">
        <v>0.63555214621</v>
      </c>
      <c r="AF61" s="73">
        <v>0.66577048082000001</v>
      </c>
      <c r="AG61" s="73">
        <v>0.69538837818999999</v>
      </c>
      <c r="AH61" s="73">
        <v>0.65345162657</v>
      </c>
      <c r="AI61" s="73">
        <v>0.65102323229000003</v>
      </c>
      <c r="AJ61" s="73">
        <v>0.61825383521999999</v>
      </c>
      <c r="AK61" s="73">
        <v>0.55281688226000003</v>
      </c>
      <c r="AL61" s="228">
        <v>0.39788783776418202</v>
      </c>
      <c r="AM61" s="228">
        <v>0.40829441755589502</v>
      </c>
      <c r="AN61" s="228">
        <v>0.43588569581612602</v>
      </c>
      <c r="AO61" s="228">
        <v>0.38097665649791701</v>
      </c>
      <c r="AP61" s="228">
        <v>0.41873894853584998</v>
      </c>
      <c r="AQ61" s="228">
        <v>0.52821929000125201</v>
      </c>
      <c r="AR61" s="228">
        <v>0.487570554680682</v>
      </c>
      <c r="AS61" s="228">
        <v>0.48199585196683797</v>
      </c>
      <c r="AT61" s="228">
        <v>0.50142120484178099</v>
      </c>
      <c r="AU61" s="228">
        <v>0.56552737638101203</v>
      </c>
      <c r="AV61" s="228">
        <v>0.650718290077265</v>
      </c>
      <c r="AW61" s="228">
        <v>0.69475589467293397</v>
      </c>
      <c r="AX61" s="228">
        <v>0.68432800333380195</v>
      </c>
      <c r="AY61" s="228">
        <v>0.75635122844212199</v>
      </c>
      <c r="AZ61" s="228">
        <v>0.58482119418369505</v>
      </c>
      <c r="BA61" s="228">
        <v>0.60843669407072998</v>
      </c>
      <c r="BB61" s="228">
        <v>0.71744771659298601</v>
      </c>
      <c r="BC61" s="228">
        <v>0.70445259994517795</v>
      </c>
      <c r="BD61" s="228">
        <v>0.67222530934575597</v>
      </c>
      <c r="BE61" s="228">
        <v>0.72938607101497199</v>
      </c>
      <c r="BF61" s="1"/>
    </row>
    <row r="62" spans="1:58">
      <c r="A62" s="73" t="s">
        <v>211</v>
      </c>
      <c r="B62" s="73" t="s">
        <v>212</v>
      </c>
      <c r="W62" s="73">
        <v>1.0523928805999999E-3</v>
      </c>
      <c r="X62" s="73">
        <v>9.8935441384000004E-4</v>
      </c>
      <c r="Y62" s="73">
        <v>9.5040878801000005E-4</v>
      </c>
      <c r="Z62" s="73">
        <v>9.0834615226000005E-4</v>
      </c>
      <c r="AA62" s="73">
        <v>8.9942563312999995E-4</v>
      </c>
      <c r="AB62" s="73">
        <v>8.7477174846000002E-4</v>
      </c>
      <c r="AC62" s="73">
        <v>8.6715241862000004E-4</v>
      </c>
      <c r="AD62" s="73">
        <v>8.4300645411000002E-4</v>
      </c>
      <c r="AE62" s="73">
        <v>7.7073096326999997E-4</v>
      </c>
      <c r="AF62" s="73">
        <v>7.9275616604000004E-4</v>
      </c>
      <c r="AG62" s="73">
        <v>9.6380981932000002E-4</v>
      </c>
      <c r="AH62" s="73">
        <v>3.0437660079999998E-3</v>
      </c>
      <c r="AI62" s="73">
        <v>4.7570025336999998E-3</v>
      </c>
      <c r="AJ62" s="73">
        <v>7.0332101746000001E-3</v>
      </c>
      <c r="AK62" s="73">
        <v>1.1904328137E-2</v>
      </c>
      <c r="AL62" s="228">
        <v>1.88613479224005E-2</v>
      </c>
      <c r="AM62" s="228">
        <v>4.07639195195603E-2</v>
      </c>
      <c r="AN62" s="228">
        <v>0.41914146475157799</v>
      </c>
      <c r="AO62" s="228">
        <v>0.50970331677945602</v>
      </c>
      <c r="AP62" s="228">
        <v>0.52266241861753704</v>
      </c>
      <c r="AQ62" s="228">
        <v>0.53858830493866905</v>
      </c>
      <c r="AR62" s="228">
        <v>0.55840970975528004</v>
      </c>
      <c r="AS62" s="228">
        <v>0.55648826226815395</v>
      </c>
      <c r="AT62" s="228">
        <v>0.55653437164792996</v>
      </c>
      <c r="AU62" s="228">
        <v>0.57693786845012696</v>
      </c>
      <c r="AV62" s="228">
        <v>0.59906943990342298</v>
      </c>
      <c r="AW62" s="228">
        <v>0.60727634454192603</v>
      </c>
      <c r="AX62" s="228">
        <v>0.63653339620187299</v>
      </c>
      <c r="AY62" s="228">
        <v>0.653215797669632</v>
      </c>
      <c r="AZ62" s="228">
        <v>0.65800102480634204</v>
      </c>
      <c r="BA62" s="228">
        <v>0.66136250811471298</v>
      </c>
      <c r="BB62" s="228">
        <v>0.69861189823105796</v>
      </c>
      <c r="BC62" s="228">
        <v>0.69334606234183405</v>
      </c>
      <c r="BD62" s="228">
        <v>0.68077687991187297</v>
      </c>
      <c r="BE62" s="228">
        <v>0.67263090410305304</v>
      </c>
      <c r="BF62" s="1"/>
    </row>
    <row r="63" spans="1:58">
      <c r="A63" s="73" t="s">
        <v>22</v>
      </c>
      <c r="B63" s="73" t="s">
        <v>213</v>
      </c>
      <c r="W63" s="73">
        <v>192.96654864000001</v>
      </c>
      <c r="X63" s="73">
        <v>200.39828021</v>
      </c>
      <c r="Y63" s="73">
        <v>205.97758046999999</v>
      </c>
      <c r="Z63" s="73">
        <v>208.85811686</v>
      </c>
      <c r="AA63" s="73">
        <v>214.38452795000001</v>
      </c>
      <c r="AB63" s="73">
        <v>209.60627653</v>
      </c>
      <c r="AC63" s="73">
        <v>192.01200656</v>
      </c>
      <c r="AD63" s="73">
        <v>188.85450853</v>
      </c>
      <c r="AE63" s="73">
        <v>188.71980811</v>
      </c>
      <c r="AF63" s="73">
        <v>190.66078701000001</v>
      </c>
      <c r="AG63" s="73">
        <v>187.01893483999999</v>
      </c>
      <c r="AH63" s="73">
        <v>173.69563262</v>
      </c>
      <c r="AI63" s="73">
        <v>170.49875961999999</v>
      </c>
      <c r="AJ63" s="73">
        <v>164.43538315000001</v>
      </c>
      <c r="AK63" s="73">
        <v>184.74554742000001</v>
      </c>
      <c r="AL63" s="228">
        <v>185.83714117494</v>
      </c>
      <c r="AM63" s="228">
        <v>183.14181320478099</v>
      </c>
      <c r="AN63" s="228">
        <v>182.862173068711</v>
      </c>
      <c r="AO63" s="228">
        <v>195.26290473543</v>
      </c>
      <c r="AP63" s="228">
        <v>200.85202954155801</v>
      </c>
      <c r="AQ63" s="228">
        <v>194.77339375648401</v>
      </c>
      <c r="AR63" s="228">
        <v>196.48868372118201</v>
      </c>
      <c r="AS63" s="228">
        <v>200.945055939978</v>
      </c>
      <c r="AT63" s="228">
        <v>199.941697281361</v>
      </c>
      <c r="AU63" s="228">
        <v>194.767340295841</v>
      </c>
      <c r="AV63" s="228">
        <v>195.75187615115601</v>
      </c>
      <c r="AW63" s="228">
        <v>189.57818231809699</v>
      </c>
      <c r="AX63" s="228">
        <v>185.59610345105199</v>
      </c>
      <c r="AY63" s="228">
        <v>195.93073790000801</v>
      </c>
      <c r="AZ63" s="228">
        <v>199.13151988408401</v>
      </c>
      <c r="BA63" s="228">
        <v>204.16438725083199</v>
      </c>
      <c r="BB63" s="228">
        <v>213.65917158750099</v>
      </c>
      <c r="BC63" s="228">
        <v>222.11521241306701</v>
      </c>
      <c r="BD63" s="228">
        <v>221.67935246767499</v>
      </c>
      <c r="BE63" s="228">
        <v>217.678260589449</v>
      </c>
      <c r="BF63" s="1"/>
    </row>
    <row r="64" spans="1:58">
      <c r="A64" s="73" t="s">
        <v>214</v>
      </c>
      <c r="B64" s="73" t="s">
        <v>215</v>
      </c>
      <c r="W64" s="73">
        <v>69.464796003000004</v>
      </c>
      <c r="X64" s="73">
        <v>59.661260970000001</v>
      </c>
      <c r="Y64" s="73">
        <v>59.424646897999999</v>
      </c>
      <c r="Z64" s="73">
        <v>60.838312113000001</v>
      </c>
      <c r="AA64" s="73">
        <v>68.731025517000006</v>
      </c>
      <c r="AB64" s="73">
        <v>70.074835274999998</v>
      </c>
      <c r="AC64" s="73">
        <v>65.624122841000002</v>
      </c>
      <c r="AD64" s="73">
        <v>61.577059362</v>
      </c>
      <c r="AE64" s="73">
        <v>61.582329905999998</v>
      </c>
      <c r="AF64" s="73">
        <v>68.106348752000002</v>
      </c>
      <c r="AG64" s="73">
        <v>69.545334073000006</v>
      </c>
      <c r="AH64" s="73">
        <v>70.012641693999996</v>
      </c>
      <c r="AI64" s="73">
        <v>72.272265040999997</v>
      </c>
      <c r="AJ64" s="73">
        <v>76.197507318000007</v>
      </c>
      <c r="AK64" s="73">
        <v>79.634458412000001</v>
      </c>
      <c r="AL64" s="228">
        <v>66.084294964249395</v>
      </c>
      <c r="AM64" s="228">
        <v>74.279519424698094</v>
      </c>
      <c r="AN64" s="228">
        <v>96.689595616313397</v>
      </c>
      <c r="AO64" s="228">
        <v>106.604163621697</v>
      </c>
      <c r="AP64" s="228">
        <v>120.698819326132</v>
      </c>
      <c r="AQ64" s="228">
        <v>163.97359400464401</v>
      </c>
      <c r="AR64" s="228">
        <v>182.31021019087001</v>
      </c>
      <c r="AS64" s="228">
        <v>181.399394588527</v>
      </c>
      <c r="AT64" s="228">
        <v>199.098768837454</v>
      </c>
      <c r="AU64" s="228">
        <v>219.24401126205399</v>
      </c>
      <c r="AV64" s="228">
        <v>252.46335124191401</v>
      </c>
      <c r="AW64" s="228">
        <v>251.90700192627401</v>
      </c>
      <c r="AX64" s="228">
        <v>262.31229643618298</v>
      </c>
      <c r="AY64" s="228">
        <v>318.98621751318001</v>
      </c>
      <c r="AZ64" s="228">
        <v>342.69161725978898</v>
      </c>
      <c r="BA64" s="228">
        <v>380.21028519631199</v>
      </c>
      <c r="BB64" s="228">
        <v>425.76830071685998</v>
      </c>
      <c r="BC64" s="228">
        <v>482.740595020944</v>
      </c>
      <c r="BD64" s="228">
        <v>538.26513369865404</v>
      </c>
      <c r="BE64" s="228">
        <v>574.57625734492797</v>
      </c>
      <c r="BF64" s="1"/>
    </row>
    <row r="65" spans="1:58">
      <c r="A65" s="73" t="s">
        <v>216</v>
      </c>
      <c r="B65" s="73" t="s">
        <v>217</v>
      </c>
      <c r="AJ65" s="73">
        <v>1121.1127048000001</v>
      </c>
      <c r="AK65" s="73">
        <v>1050.2409127999999</v>
      </c>
      <c r="AL65" s="228">
        <v>54.4551220392174</v>
      </c>
      <c r="AM65" s="228">
        <v>53.186770135377998</v>
      </c>
      <c r="AN65" s="228">
        <v>51.855005297453701</v>
      </c>
      <c r="AO65" s="228">
        <v>51.1259300887492</v>
      </c>
      <c r="AP65" s="228">
        <v>54.188418634969103</v>
      </c>
      <c r="AQ65" s="228">
        <v>48.796560222544997</v>
      </c>
      <c r="AR65" s="228">
        <v>50.168887179705003</v>
      </c>
      <c r="AS65" s="228">
        <v>49.230913435374099</v>
      </c>
      <c r="AT65" s="228">
        <v>50.643750911996896</v>
      </c>
      <c r="AU65" s="228">
        <v>46.167241196598901</v>
      </c>
      <c r="AV65" s="228">
        <v>43.925237885783197</v>
      </c>
      <c r="AW65" s="228">
        <v>44.593244918907999</v>
      </c>
      <c r="AX65" s="228">
        <v>47.238608358430902</v>
      </c>
      <c r="AY65" s="228">
        <v>47.972620725762098</v>
      </c>
      <c r="AZ65" s="228">
        <v>48.646394767957297</v>
      </c>
      <c r="BA65" s="228">
        <v>48.302104376006497</v>
      </c>
      <c r="BB65" s="228">
        <v>48.5916789257967</v>
      </c>
      <c r="BC65" s="228">
        <v>47.998704150319398</v>
      </c>
      <c r="BD65" s="228">
        <v>47.517246293485599</v>
      </c>
      <c r="BE65" s="228">
        <v>46.418462260900903</v>
      </c>
      <c r="BF65" s="1"/>
    </row>
    <row r="66" spans="1:58">
      <c r="A66" s="73" t="s">
        <v>218</v>
      </c>
      <c r="B66" s="73" t="s">
        <v>219</v>
      </c>
      <c r="W66" s="73">
        <v>161.56883108</v>
      </c>
      <c r="X66" s="73">
        <v>160.72361273000001</v>
      </c>
      <c r="Y66" s="73">
        <v>170.40278724000001</v>
      </c>
      <c r="Z66" s="73">
        <v>184.84001667999999</v>
      </c>
      <c r="AA66" s="73">
        <v>202.29240071000001</v>
      </c>
      <c r="AB66" s="73">
        <v>218.25761677</v>
      </c>
      <c r="AC66" s="73">
        <v>213.8668122</v>
      </c>
      <c r="AD66" s="73">
        <v>202.80831295999999</v>
      </c>
      <c r="AE66" s="73">
        <v>197.57855975999999</v>
      </c>
      <c r="AF66" s="73">
        <v>186.94699768000001</v>
      </c>
      <c r="AG66" s="73">
        <v>183.07543924999999</v>
      </c>
      <c r="AH66" s="73">
        <v>183.37706643000001</v>
      </c>
      <c r="AI66" s="73">
        <v>177.2995971</v>
      </c>
      <c r="AJ66" s="73">
        <v>201.42640645</v>
      </c>
      <c r="AK66" s="73">
        <v>225.80049556</v>
      </c>
      <c r="AL66" s="228">
        <v>984.44693530725601</v>
      </c>
      <c r="AM66" s="228">
        <v>1000.70036271974</v>
      </c>
      <c r="AN66" s="228">
        <v>1027.0138946509501</v>
      </c>
      <c r="AO66" s="228">
        <v>1117.7253933766101</v>
      </c>
      <c r="AP66" s="228">
        <v>1122.6920076213701</v>
      </c>
      <c r="AQ66" s="228">
        <v>1062.5467084910899</v>
      </c>
      <c r="AR66" s="228">
        <v>1066.3274454984801</v>
      </c>
      <c r="AS66" s="228">
        <v>1057.72646650977</v>
      </c>
      <c r="AT66" s="228">
        <v>1055.6883185828101</v>
      </c>
      <c r="AU66" s="228">
        <v>1076.9975326398301</v>
      </c>
      <c r="AV66" s="228">
        <v>1106.8294577070801</v>
      </c>
      <c r="AW66" s="228">
        <v>1123.5688726962201</v>
      </c>
      <c r="AX66" s="228">
        <v>1165.7782113327501</v>
      </c>
      <c r="AY66" s="228">
        <v>1283.45379704333</v>
      </c>
      <c r="AZ66" s="228">
        <v>1305.6806245073999</v>
      </c>
      <c r="BA66" s="228">
        <v>1330.17946212998</v>
      </c>
      <c r="BB66" s="228">
        <v>1347.1146807728201</v>
      </c>
      <c r="BC66" s="228">
        <v>1341.53702120305</v>
      </c>
      <c r="BD66" s="228">
        <v>1351.55233984663</v>
      </c>
      <c r="BE66" s="228">
        <v>1354.5330175511699</v>
      </c>
      <c r="BF66" s="1"/>
    </row>
    <row r="67" spans="1:58">
      <c r="A67" s="73" t="s">
        <v>220</v>
      </c>
      <c r="B67" s="73" t="s">
        <v>221</v>
      </c>
      <c r="W67" s="73">
        <v>1.1589007170000001</v>
      </c>
      <c r="X67" s="73">
        <v>1.1737803469999999</v>
      </c>
      <c r="Y67" s="73">
        <v>1.200191491</v>
      </c>
      <c r="Z67" s="73">
        <v>1.2172626660000001</v>
      </c>
      <c r="AA67" s="73">
        <v>1.21167655</v>
      </c>
      <c r="AB67" s="73">
        <v>1.212313749</v>
      </c>
      <c r="AC67" s="73">
        <v>1.2217186499999999</v>
      </c>
      <c r="AD67" s="73">
        <v>1.241579054</v>
      </c>
      <c r="AE67" s="73">
        <v>1.2539823459999999</v>
      </c>
      <c r="AF67" s="73">
        <v>1.2631002330000001</v>
      </c>
      <c r="AG67" s="73">
        <v>1.254689291</v>
      </c>
      <c r="AH67" s="73">
        <v>1.247548409</v>
      </c>
      <c r="AI67" s="73">
        <v>1.2346739849999999</v>
      </c>
      <c r="AJ67" s="73">
        <v>1.2255512690000001</v>
      </c>
      <c r="AK67" s="73">
        <v>1.2142281960000001</v>
      </c>
      <c r="AL67" s="228">
        <v>203.84554416707201</v>
      </c>
      <c r="AM67" s="228">
        <v>205.75313975304701</v>
      </c>
      <c r="AN67" s="228">
        <v>209.425563366522</v>
      </c>
      <c r="AO67" s="228">
        <v>215.05916769206999</v>
      </c>
      <c r="AP67" s="228">
        <v>216.63281643421601</v>
      </c>
      <c r="AQ67" s="228">
        <v>217.883926266674</v>
      </c>
      <c r="AR67" s="228">
        <v>217.67004328080799</v>
      </c>
      <c r="AS67" s="228">
        <v>221.34180651239399</v>
      </c>
      <c r="AT67" s="228">
        <v>217.79040661544099</v>
      </c>
      <c r="AU67" s="228">
        <v>215.15948950209901</v>
      </c>
      <c r="AV67" s="228">
        <v>213.93583369448999</v>
      </c>
      <c r="AW67" s="228">
        <v>215.73645775648399</v>
      </c>
      <c r="AX67" s="228">
        <v>212.29376399269199</v>
      </c>
      <c r="AY67" s="228">
        <v>215.83839455968601</v>
      </c>
      <c r="AZ67" s="228">
        <v>222.15312287245001</v>
      </c>
      <c r="BA67" s="228">
        <v>225.21972513645599</v>
      </c>
      <c r="BB67" s="228">
        <v>227.21165560877699</v>
      </c>
      <c r="BC67" s="228">
        <v>229.896068931462</v>
      </c>
      <c r="BD67" s="228">
        <v>231.93807500573001</v>
      </c>
      <c r="BE67" s="228">
        <v>234.114768474469</v>
      </c>
      <c r="BF67" s="1"/>
    </row>
    <row r="68" spans="1:58">
      <c r="A68" s="73" t="s">
        <v>222</v>
      </c>
      <c r="B68" s="73" t="s">
        <v>223</v>
      </c>
      <c r="W68" s="73">
        <v>40.173465333999999</v>
      </c>
      <c r="X68" s="73">
        <v>40.248991261</v>
      </c>
      <c r="Y68" s="73">
        <v>44.536148756000003</v>
      </c>
      <c r="Z68" s="73">
        <v>47.367241470000003</v>
      </c>
      <c r="AA68" s="73">
        <v>49.654849411999997</v>
      </c>
      <c r="AB68" s="73">
        <v>49.950069241000001</v>
      </c>
      <c r="AC68" s="73">
        <v>57.502200127000002</v>
      </c>
      <c r="AD68" s="73">
        <v>59.754946113000003</v>
      </c>
      <c r="AE68" s="73">
        <v>60.868969544000002</v>
      </c>
      <c r="AF68" s="73">
        <v>60.763646029</v>
      </c>
      <c r="AG68" s="73">
        <v>59.916366269000001</v>
      </c>
      <c r="AH68" s="73">
        <v>60.724183787000001</v>
      </c>
      <c r="AI68" s="73">
        <v>61.391831852000003</v>
      </c>
      <c r="AJ68" s="73">
        <v>90.892842363</v>
      </c>
      <c r="AK68" s="73">
        <v>70.322394028000005</v>
      </c>
      <c r="AL68" s="228">
        <v>1.2099200000000001</v>
      </c>
      <c r="AM68" s="228">
        <v>1.2090989999999999</v>
      </c>
      <c r="AN68" s="228">
        <v>1.202318</v>
      </c>
      <c r="AO68" s="228">
        <v>1.186944</v>
      </c>
      <c r="AP68" s="228">
        <v>1.1908099999999999</v>
      </c>
      <c r="AQ68" s="228">
        <v>1.2274700000000001</v>
      </c>
      <c r="AR68" s="228">
        <v>1.2195990000000001</v>
      </c>
      <c r="AS68" s="228">
        <v>1.229333</v>
      </c>
      <c r="AT68" s="228">
        <v>1.2263630000000001</v>
      </c>
      <c r="AU68" s="228">
        <v>1.2326839999999999</v>
      </c>
      <c r="AV68" s="228">
        <v>1.2136439999999999</v>
      </c>
      <c r="AW68" s="228">
        <v>1.2070209999999999</v>
      </c>
      <c r="AX68" s="228">
        <v>1.2138070000000001</v>
      </c>
      <c r="AY68" s="228">
        <v>1.2343900000000001</v>
      </c>
      <c r="AZ68" s="228">
        <v>1.2029069999999999</v>
      </c>
      <c r="BA68" s="228">
        <v>1.2198469999999999</v>
      </c>
      <c r="BB68" s="228">
        <v>1.2399039999999999</v>
      </c>
      <c r="BC68" s="228">
        <v>1.244607</v>
      </c>
      <c r="BD68" s="228">
        <v>1.215492</v>
      </c>
      <c r="BE68" s="228">
        <v>1.2328790000000001</v>
      </c>
      <c r="BF68" s="1"/>
    </row>
    <row r="69" spans="1:58">
      <c r="A69" s="73" t="s">
        <v>224</v>
      </c>
      <c r="B69" s="73" t="s">
        <v>225</v>
      </c>
      <c r="AL69" s="228"/>
      <c r="AM69" s="228"/>
      <c r="AN69" s="228"/>
      <c r="AO69" s="228"/>
      <c r="AP69" s="228"/>
      <c r="AQ69" s="228"/>
      <c r="AR69" s="228"/>
      <c r="AS69" s="228"/>
      <c r="AT69" s="228"/>
      <c r="AU69" s="228"/>
      <c r="AV69" s="228"/>
      <c r="AW69" s="228"/>
      <c r="AX69" s="228"/>
      <c r="AY69" s="228"/>
      <c r="AZ69" s="228"/>
      <c r="BA69" s="228"/>
      <c r="BB69" s="228">
        <v>0.95879944836229103</v>
      </c>
      <c r="BC69" s="228"/>
      <c r="BD69" s="228"/>
      <c r="BE69" s="228"/>
      <c r="BF69" s="1"/>
    </row>
    <row r="70" spans="1:58">
      <c r="A70" s="73" t="s">
        <v>226</v>
      </c>
      <c r="B70" s="73" t="s">
        <v>227</v>
      </c>
      <c r="W70" s="73">
        <v>156.07998366000001</v>
      </c>
      <c r="X70" s="73">
        <v>162.50234137999999</v>
      </c>
      <c r="Y70" s="73">
        <v>185.20446637000001</v>
      </c>
      <c r="Z70" s="73">
        <v>197.93786116999999</v>
      </c>
      <c r="AA70" s="73">
        <v>193.48114251999999</v>
      </c>
      <c r="AB70" s="73">
        <v>251.85395858999999</v>
      </c>
      <c r="AC70" s="73">
        <v>237.45285737</v>
      </c>
      <c r="AD70" s="73">
        <v>227.82768826</v>
      </c>
      <c r="AE70" s="73">
        <v>227.11469908999999</v>
      </c>
      <c r="AF70" s="73">
        <v>227.33040466</v>
      </c>
      <c r="AG70" s="73">
        <v>223.98663751999999</v>
      </c>
      <c r="AH70" s="73">
        <v>213.08027877000001</v>
      </c>
      <c r="AI70" s="73">
        <v>213.68860913</v>
      </c>
      <c r="AJ70" s="73">
        <v>201.91435114999999</v>
      </c>
      <c r="AK70" s="73">
        <v>242.90947292999999</v>
      </c>
      <c r="AL70" s="228">
        <v>264.538297929431</v>
      </c>
      <c r="AM70" s="228">
        <v>250.59067488894101</v>
      </c>
      <c r="AN70" s="228">
        <v>248.402414656639</v>
      </c>
      <c r="AO70" s="228">
        <v>244.71817759430601</v>
      </c>
      <c r="AP70" s="228">
        <v>250.87495564386401</v>
      </c>
      <c r="AQ70" s="228">
        <v>266.15942617148397</v>
      </c>
      <c r="AR70" s="228">
        <v>261.337370826827</v>
      </c>
      <c r="AS70" s="228">
        <v>251.28140824171999</v>
      </c>
      <c r="AT70" s="228">
        <v>249.661152921395</v>
      </c>
      <c r="AU70" s="228">
        <v>232.191861457333</v>
      </c>
      <c r="AV70" s="228">
        <v>236.64353034647101</v>
      </c>
      <c r="AW70" s="228">
        <v>237.53735260531801</v>
      </c>
      <c r="AX70" s="228">
        <v>235.71034812697101</v>
      </c>
      <c r="AY70" s="228">
        <v>247.454253080971</v>
      </c>
      <c r="AZ70" s="228">
        <v>254.141526225353</v>
      </c>
      <c r="BA70" s="228">
        <v>256.11958929540901</v>
      </c>
      <c r="BB70" s="228">
        <v>255.861753417491</v>
      </c>
      <c r="BC70" s="228">
        <v>258.12015170769399</v>
      </c>
      <c r="BD70" s="228">
        <v>272.749079338537</v>
      </c>
      <c r="BE70" s="228">
        <v>298.34583259589601</v>
      </c>
      <c r="BF70" s="1"/>
    </row>
    <row r="71" spans="1:58">
      <c r="A71" s="73" t="s">
        <v>228</v>
      </c>
      <c r="B71" s="73" t="s">
        <v>229</v>
      </c>
      <c r="W71" s="73">
        <v>154.32268045999999</v>
      </c>
      <c r="X71" s="73">
        <v>152.46357116999999</v>
      </c>
      <c r="Y71" s="73">
        <v>156.9587539</v>
      </c>
      <c r="Z71" s="73">
        <v>151.00475118</v>
      </c>
      <c r="AA71" s="73">
        <v>180.56462758999999</v>
      </c>
      <c r="AB71" s="73">
        <v>166.25466073999999</v>
      </c>
      <c r="AC71" s="73">
        <v>135.08263941000001</v>
      </c>
      <c r="AD71" s="73">
        <v>127.12569449</v>
      </c>
      <c r="AE71" s="73">
        <v>134.34860427000001</v>
      </c>
      <c r="AF71" s="73">
        <v>127.85283955</v>
      </c>
      <c r="AG71" s="73">
        <v>133.05077334999999</v>
      </c>
      <c r="AH71" s="73">
        <v>132.63275064999999</v>
      </c>
      <c r="AI71" s="73">
        <v>113.13151093</v>
      </c>
      <c r="AJ71" s="73">
        <v>109.24911802</v>
      </c>
      <c r="AK71" s="73">
        <v>153.69238873</v>
      </c>
      <c r="AL71" s="228">
        <v>135.840046307036</v>
      </c>
      <c r="AM71" s="228">
        <v>148.690787053539</v>
      </c>
      <c r="AN71" s="228">
        <v>151.718768284238</v>
      </c>
      <c r="AO71" s="228">
        <v>160.22008976905099</v>
      </c>
      <c r="AP71" s="228">
        <v>145.85478885544401</v>
      </c>
      <c r="AQ71" s="228">
        <v>150.153451048004</v>
      </c>
      <c r="AR71" s="228">
        <v>167.06388251780299</v>
      </c>
      <c r="AS71" s="228">
        <v>167.677107236849</v>
      </c>
      <c r="AT71" s="228">
        <v>164.52878350691401</v>
      </c>
      <c r="AU71" s="228">
        <v>175.71282456063099</v>
      </c>
      <c r="AV71" s="228">
        <v>218.091695448915</v>
      </c>
      <c r="AW71" s="228">
        <v>232.71721039574399</v>
      </c>
      <c r="AX71" s="228">
        <v>234.169345681473</v>
      </c>
      <c r="AY71" s="228">
        <v>249.52746866840499</v>
      </c>
      <c r="AZ71" s="228">
        <v>223.97480802844601</v>
      </c>
      <c r="BA71" s="228">
        <v>235.41424441954601</v>
      </c>
      <c r="BB71" s="228">
        <v>250.443010609873</v>
      </c>
      <c r="BC71" s="228">
        <v>248.72579766784401</v>
      </c>
      <c r="BD71" s="228">
        <v>234.92464479727801</v>
      </c>
      <c r="BE71" s="228">
        <v>232.17284246118501</v>
      </c>
      <c r="BF71" s="1"/>
    </row>
    <row r="72" spans="1:58">
      <c r="A72" s="73" t="s">
        <v>230</v>
      </c>
      <c r="B72" s="73" t="s">
        <v>231</v>
      </c>
      <c r="AL72" s="228"/>
      <c r="AM72" s="228"/>
      <c r="AN72" s="228"/>
      <c r="AO72" s="228"/>
      <c r="AP72" s="228"/>
      <c r="AQ72" s="228"/>
      <c r="AR72" s="228"/>
      <c r="AS72" s="228"/>
      <c r="AT72" s="228"/>
      <c r="AU72" s="228"/>
      <c r="AV72" s="228"/>
      <c r="AW72" s="228"/>
      <c r="AX72" s="228"/>
      <c r="AY72" s="228"/>
      <c r="AZ72" s="228"/>
      <c r="BA72" s="228"/>
      <c r="BB72" s="228"/>
      <c r="BC72" s="228"/>
      <c r="BD72" s="228"/>
      <c r="BE72" s="228"/>
      <c r="BF72" s="1"/>
    </row>
    <row r="73" spans="1:58">
      <c r="A73" s="73" t="s">
        <v>232</v>
      </c>
      <c r="B73" s="73" t="s">
        <v>233</v>
      </c>
      <c r="W73" s="73">
        <v>41.297237306</v>
      </c>
      <c r="X73" s="73">
        <v>42.682896302000003</v>
      </c>
      <c r="Y73" s="73">
        <v>43.663833500999999</v>
      </c>
      <c r="Z73" s="73">
        <v>54.879713225000003</v>
      </c>
      <c r="AA73" s="73">
        <v>59.564276479</v>
      </c>
      <c r="AB73" s="73">
        <v>75.548928954000004</v>
      </c>
      <c r="AC73" s="73">
        <v>90.227231189999998</v>
      </c>
      <c r="AD73" s="73">
        <v>109.2034148</v>
      </c>
      <c r="AE73" s="73">
        <v>128.20168509999999</v>
      </c>
      <c r="AF73" s="73">
        <v>138.83307339999999</v>
      </c>
      <c r="AG73" s="73">
        <v>162.05820750000001</v>
      </c>
      <c r="AH73" s="73">
        <v>189.72042709999999</v>
      </c>
      <c r="AI73" s="73">
        <v>207.1337916</v>
      </c>
      <c r="AJ73" s="73">
        <v>224.24994419999999</v>
      </c>
      <c r="AK73" s="73">
        <v>247.33307070000001</v>
      </c>
      <c r="AL73" s="228">
        <v>271.77839</v>
      </c>
      <c r="AM73" s="228">
        <v>271.46094900000003</v>
      </c>
      <c r="AN73" s="228">
        <v>276.673314</v>
      </c>
      <c r="AO73" s="228">
        <v>277.33256599999999</v>
      </c>
      <c r="AP73" s="228">
        <v>280.24055099999998</v>
      </c>
      <c r="AQ73" s="228">
        <v>286.436984</v>
      </c>
      <c r="AR73" s="228">
        <v>291.76286700000003</v>
      </c>
      <c r="AS73" s="228">
        <v>298.61350099999999</v>
      </c>
      <c r="AT73" s="228">
        <v>307.31959899999998</v>
      </c>
      <c r="AU73" s="228">
        <v>321.443782</v>
      </c>
      <c r="AV73" s="228">
        <v>333.69</v>
      </c>
      <c r="AW73" s="228">
        <v>322.17375399999997</v>
      </c>
      <c r="AX73" s="228">
        <v>326.15438399999999</v>
      </c>
      <c r="AY73" s="228">
        <v>342.98783100000003</v>
      </c>
      <c r="AZ73" s="228">
        <v>353.16339299999999</v>
      </c>
      <c r="BA73" s="228">
        <v>357.464474</v>
      </c>
      <c r="BB73" s="228">
        <v>348.01684699999998</v>
      </c>
      <c r="BC73" s="228">
        <v>347.22850699999998</v>
      </c>
      <c r="BD73" s="228">
        <v>364.10870399999999</v>
      </c>
      <c r="BE73" s="228">
        <v>375.43237199999999</v>
      </c>
      <c r="BF73" s="1"/>
    </row>
    <row r="74" spans="1:58">
      <c r="A74" s="73" t="s">
        <v>234</v>
      </c>
      <c r="B74" s="73" t="s">
        <v>235</v>
      </c>
      <c r="W74" s="73">
        <v>1.8518203342999999</v>
      </c>
      <c r="X74" s="73">
        <v>1.7319496512000001</v>
      </c>
      <c r="Y74" s="73">
        <v>1.6284065552</v>
      </c>
      <c r="Z74" s="73">
        <v>1.5821132263</v>
      </c>
      <c r="AA74" s="73">
        <v>1.6001141799</v>
      </c>
      <c r="AB74" s="73">
        <v>1.7111321080999999</v>
      </c>
      <c r="AC74" s="73">
        <v>1.7531831968</v>
      </c>
      <c r="AD74" s="73">
        <v>1.7911337944000001</v>
      </c>
      <c r="AE74" s="73">
        <v>1.9399847175</v>
      </c>
      <c r="AF74" s="73">
        <v>2.0287225705999998</v>
      </c>
      <c r="AG74" s="73">
        <v>2.0687117176999998</v>
      </c>
      <c r="AH74" s="73">
        <v>2.1377569915999999</v>
      </c>
      <c r="AI74" s="73">
        <v>2.2661220638000001</v>
      </c>
      <c r="AJ74" s="73">
        <v>2.5528186832999999</v>
      </c>
      <c r="AK74" s="73">
        <v>3.017451973</v>
      </c>
      <c r="AL74" s="228">
        <v>2.7280030045768902</v>
      </c>
      <c r="AM74" s="228">
        <v>2.8535447343768898</v>
      </c>
      <c r="AN74" s="228">
        <v>2.8505056518312601</v>
      </c>
      <c r="AO74" s="228">
        <v>2.7941026833722402</v>
      </c>
      <c r="AP74" s="228">
        <v>2.7169646773942802</v>
      </c>
      <c r="AQ74" s="228">
        <v>2.7104774451346501</v>
      </c>
      <c r="AR74" s="228">
        <v>2.7043902563574602</v>
      </c>
      <c r="AS74" s="228">
        <v>2.67915656862314</v>
      </c>
      <c r="AT74" s="228">
        <v>2.6946184762379199</v>
      </c>
      <c r="AU74" s="228">
        <v>2.80376787053667</v>
      </c>
      <c r="AV74" s="228">
        <v>2.8216515111095699</v>
      </c>
      <c r="AW74" s="228">
        <v>2.8443646527655502</v>
      </c>
      <c r="AX74" s="228">
        <v>2.9876230836614401</v>
      </c>
      <c r="AY74" s="228">
        <v>3.1589202144520399</v>
      </c>
      <c r="AZ74" s="228">
        <v>3.1317591407513401</v>
      </c>
      <c r="BA74" s="228">
        <v>3.3086168981855399</v>
      </c>
      <c r="BB74" s="228">
        <v>3.5055360071813499</v>
      </c>
      <c r="BC74" s="228">
        <v>3.5260924395961299</v>
      </c>
      <c r="BD74" s="228">
        <v>3.5519730760285202</v>
      </c>
      <c r="BE74" s="228">
        <v>3.5307551637399501</v>
      </c>
      <c r="BF74" s="1"/>
    </row>
    <row r="75" spans="1:58">
      <c r="A75" s="73" t="s">
        <v>32</v>
      </c>
      <c r="B75" s="73" t="s">
        <v>236</v>
      </c>
      <c r="W75" s="73">
        <v>23.233945941000002</v>
      </c>
      <c r="X75" s="73">
        <v>26.082611393000001</v>
      </c>
      <c r="Y75" s="73">
        <v>30.673464004</v>
      </c>
      <c r="Z75" s="73">
        <v>35.522740003000003</v>
      </c>
      <c r="AA75" s="73">
        <v>41.828941057999998</v>
      </c>
      <c r="AB75" s="73">
        <v>50.698680613000001</v>
      </c>
      <c r="AC75" s="73">
        <v>64.046093051</v>
      </c>
      <c r="AD75" s="73">
        <v>76.766957821999995</v>
      </c>
      <c r="AE75" s="73">
        <v>94.773571473000004</v>
      </c>
      <c r="AF75" s="73">
        <v>113.87854482</v>
      </c>
      <c r="AG75" s="73">
        <v>138.35931060999999</v>
      </c>
      <c r="AH75" s="73">
        <v>168.85431410000001</v>
      </c>
      <c r="AI75" s="73">
        <v>202.12635037999999</v>
      </c>
      <c r="AJ75" s="73">
        <v>253.07934564000001</v>
      </c>
      <c r="AK75" s="73">
        <v>360.52824838999999</v>
      </c>
      <c r="AL75" s="228">
        <v>366.360134253252</v>
      </c>
      <c r="AM75" s="228">
        <v>420.48300746402799</v>
      </c>
      <c r="AN75" s="228">
        <v>483.02474147404598</v>
      </c>
      <c r="AO75" s="228">
        <v>548.430331692952</v>
      </c>
      <c r="AP75" s="228">
        <v>608.34867506736396</v>
      </c>
      <c r="AQ75" s="228">
        <v>783.73438126418898</v>
      </c>
      <c r="AR75" s="228">
        <v>816.22083774229498</v>
      </c>
      <c r="AS75" s="228">
        <v>851.85738069171202</v>
      </c>
      <c r="AT75" s="228">
        <v>892.23909803374897</v>
      </c>
      <c r="AU75" s="228">
        <v>931.60463971685203</v>
      </c>
      <c r="AV75" s="228">
        <v>952.72374782243799</v>
      </c>
      <c r="AW75" s="228">
        <v>977.70665653285198</v>
      </c>
      <c r="AX75" s="228">
        <v>1000.35781290173</v>
      </c>
      <c r="AY75" s="228">
        <v>1055.2420838532901</v>
      </c>
      <c r="AZ75" s="228">
        <v>1082.97923120833</v>
      </c>
      <c r="BA75" s="228">
        <v>1111.1704406630499</v>
      </c>
      <c r="BB75" s="228">
        <v>1161.9098945148301</v>
      </c>
      <c r="BC75" s="228">
        <v>1175.53571656759</v>
      </c>
      <c r="BD75" s="228">
        <v>1180.25850851105</v>
      </c>
      <c r="BE75" s="228">
        <v>1184.52879745376</v>
      </c>
      <c r="BF75" s="1"/>
    </row>
    <row r="76" spans="1:58">
      <c r="A76" s="73" t="s">
        <v>237</v>
      </c>
      <c r="B76" s="73" t="s">
        <v>238</v>
      </c>
      <c r="W76" s="73">
        <v>137.83875279</v>
      </c>
      <c r="X76" s="73">
        <v>144.38756792000001</v>
      </c>
      <c r="Y76" s="73">
        <v>144.98159988</v>
      </c>
      <c r="Z76" s="73">
        <v>160.67401487999999</v>
      </c>
      <c r="AA76" s="73">
        <v>164.39710428999999</v>
      </c>
      <c r="AB76" s="73">
        <v>170.80567762999999</v>
      </c>
      <c r="AC76" s="73">
        <v>179.42125566000001</v>
      </c>
      <c r="AD76" s="73">
        <v>179.93216039999999</v>
      </c>
      <c r="AE76" s="73">
        <v>177.24564633</v>
      </c>
      <c r="AF76" s="73">
        <v>180.99786931</v>
      </c>
      <c r="AG76" s="73">
        <v>178.17738399999999</v>
      </c>
      <c r="AH76" s="73">
        <v>186.31281035000001</v>
      </c>
      <c r="AI76" s="73">
        <v>170.12591352999999</v>
      </c>
      <c r="AJ76" s="73">
        <v>171.19238512000001</v>
      </c>
      <c r="AK76" s="73">
        <v>183.57555685</v>
      </c>
      <c r="AL76" s="228">
        <v>180.42686335277901</v>
      </c>
      <c r="AM76" s="228">
        <v>182.86066475654599</v>
      </c>
      <c r="AN76" s="228">
        <v>181.44455911184201</v>
      </c>
      <c r="AO76" s="228">
        <v>181.91327723001601</v>
      </c>
      <c r="AP76" s="228">
        <v>189.58420037107399</v>
      </c>
      <c r="AQ76" s="228">
        <v>177.098692800527</v>
      </c>
      <c r="AR76" s="228">
        <v>188.09613641742999</v>
      </c>
      <c r="AS76" s="228">
        <v>192.97852708553901</v>
      </c>
      <c r="AT76" s="228">
        <v>198.87712128963901</v>
      </c>
      <c r="AU76" s="228">
        <v>200.113539328662</v>
      </c>
      <c r="AV76" s="228">
        <v>194.48782485934501</v>
      </c>
      <c r="AW76" s="228">
        <v>194.56069323783001</v>
      </c>
      <c r="AX76" s="228">
        <v>196.234959960521</v>
      </c>
      <c r="AY76" s="228">
        <v>200.419556137211</v>
      </c>
      <c r="AZ76" s="228">
        <v>204.657758056424</v>
      </c>
      <c r="BA76" s="228">
        <v>208.38714820711101</v>
      </c>
      <c r="BB76" s="228">
        <v>207.584476413723</v>
      </c>
      <c r="BC76" s="228">
        <v>208.32131078955101</v>
      </c>
      <c r="BD76" s="228">
        <v>208.808037915998</v>
      </c>
      <c r="BE76" s="228">
        <v>210.16574046890199</v>
      </c>
      <c r="BF76" s="1"/>
    </row>
    <row r="77" spans="1:58">
      <c r="A77" s="73" t="s">
        <v>239</v>
      </c>
      <c r="B77" s="73" t="s">
        <v>604</v>
      </c>
      <c r="W77" s="73">
        <v>1.3371172408999999E-11</v>
      </c>
      <c r="X77" s="73">
        <v>1.6287884259000001E-11</v>
      </c>
      <c r="Y77" s="73">
        <v>2.2028564686999999E-11</v>
      </c>
      <c r="Z77" s="73">
        <v>3.7764523948000003E-11</v>
      </c>
      <c r="AA77" s="73">
        <v>6.9010913247999998E-11</v>
      </c>
      <c r="AB77" s="73">
        <v>8.4250290010999996E-11</v>
      </c>
      <c r="AC77" s="73">
        <v>1.0585534619E-10</v>
      </c>
      <c r="AD77" s="73">
        <v>1.7870611448999999E-10</v>
      </c>
      <c r="AE77" s="73">
        <v>3.3085465989E-10</v>
      </c>
      <c r="AF77" s="73">
        <v>6.7042492998999999E-10</v>
      </c>
      <c r="AG77" s="73">
        <v>1.3497000247E-9</v>
      </c>
      <c r="AH77" s="73">
        <v>3.0052708263000002E-8</v>
      </c>
      <c r="AI77" s="73">
        <v>1.2298407868E-6</v>
      </c>
      <c r="AJ77" s="73">
        <v>2.1209916061999998E-5</v>
      </c>
      <c r="AK77" s="73">
        <v>5.5837253974000004E-3</v>
      </c>
      <c r="AL77" s="228">
        <v>1.7873253888641499E-2</v>
      </c>
      <c r="AM77" s="228">
        <v>0.12957293950992399</v>
      </c>
      <c r="AN77" s="228">
        <v>0.372805345888435</v>
      </c>
      <c r="AO77" s="228">
        <v>0.46814133602349001</v>
      </c>
      <c r="AP77" s="228">
        <v>2.4986324462581702</v>
      </c>
      <c r="AQ77" s="228">
        <v>66.698004657586097</v>
      </c>
      <c r="AR77" s="228">
        <v>112.855509147481</v>
      </c>
      <c r="AS77" s="228">
        <v>146.405166896439</v>
      </c>
      <c r="AT77" s="228">
        <v>162.79976510223</v>
      </c>
      <c r="AU77" s="228">
        <v>168.52864830194</v>
      </c>
      <c r="AV77" s="228">
        <v>212.04456446249901</v>
      </c>
      <c r="AW77" s="228">
        <v>230.63054497013499</v>
      </c>
      <c r="AX77" s="228">
        <v>267.04127473893197</v>
      </c>
      <c r="AY77" s="228">
        <v>313.19728879158203</v>
      </c>
      <c r="AZ77" s="228">
        <v>416.06982821161102</v>
      </c>
      <c r="BA77" s="228">
        <v>482.599550300386</v>
      </c>
      <c r="BB77" s="228">
        <v>521.86969639897302</v>
      </c>
      <c r="BC77" s="228">
        <v>551.08231530208002</v>
      </c>
      <c r="BD77" s="228">
        <v>546.954350271659</v>
      </c>
      <c r="BE77" s="228">
        <v>546.11939536015598</v>
      </c>
      <c r="BF77" s="1"/>
    </row>
    <row r="78" spans="1:58">
      <c r="A78" s="73" t="s">
        <v>241</v>
      </c>
      <c r="B78" s="73" t="s">
        <v>242</v>
      </c>
      <c r="W78" s="73">
        <v>142.18824789000001</v>
      </c>
      <c r="X78" s="73">
        <v>166.13075531000001</v>
      </c>
      <c r="Y78" s="73">
        <v>166.05552485000001</v>
      </c>
      <c r="Z78" s="73">
        <v>169.86180752999999</v>
      </c>
      <c r="AA78" s="73">
        <v>183.54119044999999</v>
      </c>
      <c r="AB78" s="73">
        <v>182.55198197999999</v>
      </c>
      <c r="AC78" s="73">
        <v>126.46890035</v>
      </c>
      <c r="AD78" s="73">
        <v>132.23955056</v>
      </c>
      <c r="AE78" s="73">
        <v>119.83283228000001</v>
      </c>
      <c r="AF78" s="73">
        <v>130.20303003999999</v>
      </c>
      <c r="AG78" s="73">
        <v>124.15449405</v>
      </c>
      <c r="AH78" s="73">
        <v>118.29609255</v>
      </c>
      <c r="AI78" s="73">
        <v>114.03769966</v>
      </c>
      <c r="AJ78" s="73">
        <v>110.32928543</v>
      </c>
      <c r="AK78" s="73">
        <v>147.86778762</v>
      </c>
      <c r="AL78" s="228">
        <v>112.94079543075399</v>
      </c>
      <c r="AM78" s="228">
        <v>130.871881422104</v>
      </c>
      <c r="AN78" s="228">
        <v>135.05752465462101</v>
      </c>
      <c r="AO78" s="228">
        <v>109.261454706621</v>
      </c>
      <c r="AP78" s="228">
        <v>139.20524007649601</v>
      </c>
      <c r="AQ78" s="228">
        <v>200.13342493956401</v>
      </c>
      <c r="AR78" s="228">
        <v>168.426163565161</v>
      </c>
      <c r="AS78" s="228">
        <v>162.995175563098</v>
      </c>
      <c r="AT78" s="228">
        <v>153.01418652819399</v>
      </c>
      <c r="AU78" s="228">
        <v>173.94854553452799</v>
      </c>
      <c r="AV78" s="228">
        <v>204.47166193489801</v>
      </c>
      <c r="AW78" s="228">
        <v>235.11516704057399</v>
      </c>
      <c r="AX78" s="228">
        <v>231.59081348997199</v>
      </c>
      <c r="AY78" s="228">
        <v>283.98191885537602</v>
      </c>
      <c r="AZ78" s="228">
        <v>223.705445844601</v>
      </c>
      <c r="BA78" s="228">
        <v>266.80315498915098</v>
      </c>
      <c r="BB78" s="228">
        <v>289.29899420572099</v>
      </c>
      <c r="BC78" s="228">
        <v>280.87202181356599</v>
      </c>
      <c r="BD78" s="228">
        <v>266.62420968585599</v>
      </c>
      <c r="BE78" s="228">
        <v>247.89249444181101</v>
      </c>
      <c r="BF78" s="1"/>
    </row>
    <row r="79" spans="1:58">
      <c r="A79" s="73" t="s">
        <v>243</v>
      </c>
      <c r="B79" s="73" t="s">
        <v>244</v>
      </c>
      <c r="W79" s="73">
        <v>5.8026444913999997</v>
      </c>
      <c r="X79" s="73">
        <v>7.4860379563999997</v>
      </c>
      <c r="Y79" s="73">
        <v>12.995396470999999</v>
      </c>
      <c r="Z79" s="73">
        <v>20.367228949000001</v>
      </c>
      <c r="AA79" s="73">
        <v>23.140535717999999</v>
      </c>
      <c r="AB79" s="73">
        <v>26.313304967000001</v>
      </c>
      <c r="AC79" s="73">
        <v>30.702113401999998</v>
      </c>
      <c r="AD79" s="73">
        <v>33.477263878999999</v>
      </c>
      <c r="AE79" s="73">
        <v>39.057979062999998</v>
      </c>
      <c r="AF79" s="73">
        <v>43.416047298000002</v>
      </c>
      <c r="AG79" s="73">
        <v>48.98800224</v>
      </c>
      <c r="AH79" s="73">
        <v>59.766446252999998</v>
      </c>
      <c r="AI79" s="73">
        <v>70.521914519000006</v>
      </c>
      <c r="AJ79" s="73">
        <v>76.340106754999994</v>
      </c>
      <c r="AK79" s="73">
        <v>86.449610547999995</v>
      </c>
      <c r="AL79" s="228">
        <v>97.749275033136499</v>
      </c>
      <c r="AM79" s="228">
        <v>111.162180419954</v>
      </c>
      <c r="AN79" s="228">
        <v>125.570310846072</v>
      </c>
      <c r="AO79" s="228">
        <v>139.28488579038799</v>
      </c>
      <c r="AP79" s="228">
        <v>157.72742882276</v>
      </c>
      <c r="AQ79" s="228">
        <v>164.977245456757</v>
      </c>
      <c r="AR79" s="228">
        <v>175.17389331623701</v>
      </c>
      <c r="AS79" s="228">
        <v>188.367192769018</v>
      </c>
      <c r="AT79" s="228">
        <v>199.99050742251899</v>
      </c>
      <c r="AU79" s="228">
        <v>217.69464644997899</v>
      </c>
      <c r="AV79" s="228">
        <v>233.31451430051899</v>
      </c>
      <c r="AW79" s="228">
        <v>251.25856560981899</v>
      </c>
      <c r="AX79" s="228">
        <v>267.71200673764002</v>
      </c>
      <c r="AY79" s="228">
        <v>295.11239774512597</v>
      </c>
      <c r="AZ79" s="228">
        <v>317.43265111509402</v>
      </c>
      <c r="BA79" s="228">
        <v>338.56809108044598</v>
      </c>
      <c r="BB79" s="228">
        <v>346.73829785888199</v>
      </c>
      <c r="BC79" s="228">
        <v>353.85687631693798</v>
      </c>
      <c r="BD79" s="228">
        <v>364.07933348640699</v>
      </c>
      <c r="BE79" s="228">
        <v>375.84018129041999</v>
      </c>
      <c r="BF79" s="1"/>
    </row>
    <row r="80" spans="1:58">
      <c r="A80" s="73" t="s">
        <v>245</v>
      </c>
      <c r="B80" s="73" t="s">
        <v>246</v>
      </c>
      <c r="W80" s="73">
        <v>202.17422847</v>
      </c>
      <c r="X80" s="73">
        <v>190.35243054</v>
      </c>
      <c r="Y80" s="73">
        <v>194.31500260000001</v>
      </c>
      <c r="Z80" s="73">
        <v>203.83163714</v>
      </c>
      <c r="AA80" s="73">
        <v>231.63804802000001</v>
      </c>
      <c r="AB80" s="73">
        <v>225.54601063000001</v>
      </c>
      <c r="AC80" s="73">
        <v>216.15588500999999</v>
      </c>
      <c r="AD80" s="73">
        <v>201.44488913000001</v>
      </c>
      <c r="AE80" s="73">
        <v>193.92437776</v>
      </c>
      <c r="AF80" s="73">
        <v>184.99703543000001</v>
      </c>
      <c r="AG80" s="73">
        <v>170.17508794</v>
      </c>
      <c r="AH80" s="73">
        <v>165.67398485000001</v>
      </c>
      <c r="AI80" s="73">
        <v>162.21765464000001</v>
      </c>
      <c r="AJ80" s="73">
        <v>168.50653145999999</v>
      </c>
      <c r="AK80" s="73">
        <v>241.74803349000001</v>
      </c>
      <c r="AL80" s="228">
        <v>178.687136724558</v>
      </c>
      <c r="AM80" s="228">
        <v>184.22808573352</v>
      </c>
      <c r="AN80" s="228">
        <v>192.36104721516</v>
      </c>
      <c r="AO80" s="228">
        <v>197.22163528979399</v>
      </c>
      <c r="AP80" s="228">
        <v>195.77615114136501</v>
      </c>
      <c r="AQ80" s="228">
        <v>195.71929735030801</v>
      </c>
      <c r="AR80" s="228">
        <v>205.51208890237999</v>
      </c>
      <c r="AS80" s="228">
        <v>215.89987881252799</v>
      </c>
      <c r="AT80" s="228">
        <v>221.84162170065699</v>
      </c>
      <c r="AU80" s="228">
        <v>209.663851260792</v>
      </c>
      <c r="AV80" s="228">
        <v>205.77124376669499</v>
      </c>
      <c r="AW80" s="228">
        <v>203.11955633640801</v>
      </c>
      <c r="AX80" s="228">
        <v>203.65733544230599</v>
      </c>
      <c r="AY80" s="228">
        <v>216.72219245843499</v>
      </c>
      <c r="AZ80" s="228">
        <v>220.13416236928299</v>
      </c>
      <c r="BA80" s="228">
        <v>229.19228160979301</v>
      </c>
      <c r="BB80" s="228">
        <v>228.228480037503</v>
      </c>
      <c r="BC80" s="228">
        <v>233.43488452288</v>
      </c>
      <c r="BD80" s="228">
        <v>235.838362417562</v>
      </c>
      <c r="BE80" s="228">
        <v>234.58639481969499</v>
      </c>
      <c r="BF80" s="1"/>
    </row>
    <row r="81" spans="1:58">
      <c r="A81" s="73" t="s">
        <v>247</v>
      </c>
      <c r="B81" s="73" t="s">
        <v>248</v>
      </c>
      <c r="AL81" s="228">
        <v>3.0930388668859501</v>
      </c>
      <c r="AM81" s="228">
        <v>3.1368879991857002</v>
      </c>
      <c r="AN81" s="228">
        <v>3.3048382538091898</v>
      </c>
      <c r="AO81" s="228">
        <v>3.52227911724091</v>
      </c>
      <c r="AP81" s="228">
        <v>3.61524276215542</v>
      </c>
      <c r="AQ81" s="228">
        <v>3.68388338019831</v>
      </c>
      <c r="AR81" s="228">
        <v>3.7101675843290201</v>
      </c>
      <c r="AS81" s="228">
        <v>3.7403754020943101</v>
      </c>
      <c r="AT81" s="228">
        <v>3.83583198898621</v>
      </c>
      <c r="AU81" s="228">
        <v>3.8595103355795302</v>
      </c>
      <c r="AV81" s="228">
        <v>3.9153274146357799</v>
      </c>
      <c r="AW81" s="228">
        <v>3.8987639020253702</v>
      </c>
      <c r="AX81" s="228">
        <v>3.8399372398543199</v>
      </c>
      <c r="AY81" s="228">
        <v>3.8312478969567501</v>
      </c>
      <c r="AZ81" s="228">
        <v>3.8532040268860999</v>
      </c>
      <c r="BA81" s="228">
        <v>3.9118417535418302</v>
      </c>
      <c r="BB81" s="228">
        <v>3.7769289476269301</v>
      </c>
      <c r="BC81" s="228">
        <v>3.68454031610371</v>
      </c>
      <c r="BD81" s="228">
        <v>3.6117522678712701</v>
      </c>
      <c r="BE81" s="228">
        <v>3.5816585162213701</v>
      </c>
      <c r="BF81" s="1"/>
    </row>
    <row r="82" spans="1:58">
      <c r="A82" s="73" t="s">
        <v>249</v>
      </c>
      <c r="B82" s="73" t="s">
        <v>250</v>
      </c>
      <c r="AL82" s="228">
        <v>0.32524065070782898</v>
      </c>
      <c r="AM82" s="228">
        <v>0.31087539912694201</v>
      </c>
      <c r="AN82" s="228">
        <v>0.30150984662757202</v>
      </c>
      <c r="AO82" s="228">
        <v>0.30215771177608403</v>
      </c>
      <c r="AP82" s="228">
        <v>0.30887701079408902</v>
      </c>
      <c r="AQ82" s="228">
        <v>0.30725059364667201</v>
      </c>
      <c r="AR82" s="228">
        <v>0.30179006284494703</v>
      </c>
      <c r="AS82" s="228">
        <v>0.310679790544719</v>
      </c>
      <c r="AT82" s="228">
        <v>0.31367097700895702</v>
      </c>
      <c r="AU82" s="228">
        <v>0.30712146620140401</v>
      </c>
      <c r="AV82" s="228">
        <v>0.29868234597535998</v>
      </c>
      <c r="AW82" s="228">
        <v>0.31981001145064503</v>
      </c>
      <c r="AX82" s="228">
        <v>0.32270435967202699</v>
      </c>
      <c r="AY82" s="228">
        <v>0.31540765737834398</v>
      </c>
      <c r="AZ82" s="228">
        <v>0.315015248367297</v>
      </c>
      <c r="BA82" s="228">
        <v>0.314969475400731</v>
      </c>
      <c r="BB82" s="228">
        <v>0.32193871145563202</v>
      </c>
      <c r="BC82" s="228">
        <v>0.32546941677521701</v>
      </c>
      <c r="BD82" s="228">
        <v>0.32942780671579103</v>
      </c>
      <c r="BE82" s="228"/>
      <c r="BF82" s="1"/>
    </row>
    <row r="83" spans="1:58">
      <c r="A83" s="73" t="s">
        <v>251</v>
      </c>
      <c r="B83" s="73" t="s">
        <v>252</v>
      </c>
      <c r="AL83" s="228"/>
      <c r="AM83" s="228"/>
      <c r="AN83" s="228"/>
      <c r="AO83" s="228"/>
      <c r="AP83" s="228"/>
      <c r="AQ83" s="228"/>
      <c r="AR83" s="228"/>
      <c r="AS83" s="228"/>
      <c r="AT83" s="228"/>
      <c r="AU83" s="228"/>
      <c r="AV83" s="228"/>
      <c r="AW83" s="228"/>
      <c r="AX83" s="228"/>
      <c r="AY83" s="228"/>
      <c r="AZ83" s="228"/>
      <c r="BA83" s="228"/>
      <c r="BB83" s="228">
        <v>1.2921816255018299</v>
      </c>
      <c r="BC83" s="228"/>
      <c r="BD83" s="228"/>
      <c r="BE83" s="228"/>
      <c r="BF83" s="1"/>
    </row>
    <row r="84" spans="1:58">
      <c r="A84" s="73" t="s">
        <v>253</v>
      </c>
      <c r="B84" s="73" t="s">
        <v>254</v>
      </c>
      <c r="W84" s="73">
        <v>0.50423209824000004</v>
      </c>
      <c r="X84" s="73">
        <v>0.51813882967000002</v>
      </c>
      <c r="Y84" s="73">
        <v>0.53894303874000005</v>
      </c>
      <c r="Z84" s="73">
        <v>0.54458921524000004</v>
      </c>
      <c r="AA84" s="73">
        <v>0.56782141056000002</v>
      </c>
      <c r="AB84" s="73">
        <v>0.58222303209000004</v>
      </c>
      <c r="AC84" s="73">
        <v>0.59312703450000004</v>
      </c>
      <c r="AD84" s="73">
        <v>0.59849715908000001</v>
      </c>
      <c r="AE84" s="73">
        <v>0.59682759685999998</v>
      </c>
      <c r="AF84" s="73">
        <v>0.60250652337999999</v>
      </c>
      <c r="AG84" s="73">
        <v>0.61202974555</v>
      </c>
      <c r="AH84" s="73">
        <v>0.61492804178000005</v>
      </c>
      <c r="AI84" s="73">
        <v>0.63862661407999999</v>
      </c>
      <c r="AJ84" s="73">
        <v>0.65494185561999996</v>
      </c>
      <c r="AK84" s="73">
        <v>0.67570615176000004</v>
      </c>
      <c r="AL84" s="228">
        <v>0.71235903201987005</v>
      </c>
      <c r="AM84" s="228">
        <v>0.71331133579886696</v>
      </c>
      <c r="AN84" s="228">
        <v>0.71643755834767897</v>
      </c>
      <c r="AO84" s="228">
        <v>0.72473646741973896</v>
      </c>
      <c r="AP84" s="228">
        <v>0.73384731264718095</v>
      </c>
      <c r="AQ84" s="228">
        <v>0.73239603374278495</v>
      </c>
      <c r="AR84" s="228">
        <v>0.72320926996452495</v>
      </c>
      <c r="AS84" s="228">
        <v>0.72311614536992697</v>
      </c>
      <c r="AT84" s="228">
        <v>0.74517175266265201</v>
      </c>
      <c r="AU84" s="228">
        <v>0.736942422683455</v>
      </c>
      <c r="AV84" s="228">
        <v>0.72783129196951801</v>
      </c>
      <c r="AW84" s="228">
        <v>0.70990264505397704</v>
      </c>
      <c r="AX84" s="228">
        <v>0.71105456555671198</v>
      </c>
      <c r="AY84" s="228">
        <v>0.68512023538433797</v>
      </c>
      <c r="AZ84" s="228">
        <v>0.66886020435844096</v>
      </c>
      <c r="BA84" s="228">
        <v>0.676799938900981</v>
      </c>
      <c r="BB84" s="228">
        <v>0.69435238289544299</v>
      </c>
      <c r="BC84" s="228">
        <v>0.70387477080207905</v>
      </c>
      <c r="BD84" s="228">
        <v>0.68724890765124702</v>
      </c>
      <c r="BE84" s="228">
        <v>0.67783501312022898</v>
      </c>
      <c r="BF84" s="1"/>
    </row>
    <row r="85" spans="1:58">
      <c r="A85" s="73" t="s">
        <v>255</v>
      </c>
      <c r="B85" s="73" t="s">
        <v>256</v>
      </c>
      <c r="AG85" s="73">
        <v>5.5208701229999999</v>
      </c>
      <c r="AH85" s="73">
        <v>7.2616331140000003</v>
      </c>
      <c r="AI85" s="73">
        <v>7.9697035810000001</v>
      </c>
      <c r="AJ85" s="73">
        <v>9.436891761</v>
      </c>
      <c r="AK85" s="73">
        <v>10.384367149999999</v>
      </c>
      <c r="AL85" s="228">
        <v>11.082751</v>
      </c>
      <c r="AM85" s="228">
        <v>11.966060000000001</v>
      </c>
      <c r="AN85" s="228">
        <v>12.728808000000001</v>
      </c>
      <c r="AO85" s="228">
        <v>13.903956000000001</v>
      </c>
      <c r="AP85" s="228">
        <v>14.138506</v>
      </c>
      <c r="AQ85" s="228">
        <v>14.209255000000001</v>
      </c>
      <c r="AR85" s="228">
        <v>14.211364</v>
      </c>
      <c r="AS85" s="228">
        <v>14.31888</v>
      </c>
      <c r="AT85" s="228">
        <v>14.013042</v>
      </c>
      <c r="AU85" s="228">
        <v>14.289289</v>
      </c>
      <c r="AV85" s="228">
        <v>14.316236</v>
      </c>
      <c r="AW85" s="228">
        <v>14.037692</v>
      </c>
      <c r="AX85" s="228">
        <v>13.945152</v>
      </c>
      <c r="AY85" s="228">
        <v>14.261945000000001</v>
      </c>
      <c r="AZ85" s="228">
        <v>13.90333</v>
      </c>
      <c r="BA85" s="228">
        <v>13.943968</v>
      </c>
      <c r="BB85" s="228">
        <v>13.397994000000001</v>
      </c>
      <c r="BC85" s="228">
        <v>13.384904000000001</v>
      </c>
      <c r="BD85" s="228">
        <v>12.906890000000001</v>
      </c>
      <c r="BE85" s="228">
        <v>12.980921</v>
      </c>
      <c r="BF85" s="1"/>
    </row>
    <row r="86" spans="1:58">
      <c r="A86" s="73" t="s">
        <v>257</v>
      </c>
      <c r="B86" s="73" t="s">
        <v>258</v>
      </c>
      <c r="W86" s="73">
        <v>7.71060971</v>
      </c>
      <c r="X86" s="73">
        <v>7.7863307309999996</v>
      </c>
      <c r="Y86" s="73">
        <v>8.0803820179999999</v>
      </c>
      <c r="Z86" s="73">
        <v>8.3483159709999999</v>
      </c>
      <c r="AA86" s="73">
        <v>8.527561575</v>
      </c>
      <c r="AB86" s="73">
        <v>8.6309524159999995</v>
      </c>
      <c r="AC86" s="73">
        <v>8.6672486870000007</v>
      </c>
      <c r="AD86" s="73">
        <v>8.8241718440000003</v>
      </c>
      <c r="AE86" s="73">
        <v>8.8648804749999996</v>
      </c>
      <c r="AF86" s="73">
        <v>8.9644710510000003</v>
      </c>
      <c r="AG86" s="73">
        <v>8.8753312009999998</v>
      </c>
      <c r="AH86" s="73">
        <v>8.8008539890000002</v>
      </c>
      <c r="AI86" s="73">
        <v>8.7409252199999994</v>
      </c>
      <c r="AJ86" s="73">
        <v>8.6100787630000006</v>
      </c>
      <c r="AK86" s="73">
        <v>8.5629894419999992</v>
      </c>
      <c r="AL86" s="228">
        <v>8.4813150000000004</v>
      </c>
      <c r="AM86" s="228">
        <v>8.4544510000000006</v>
      </c>
      <c r="AN86" s="228">
        <v>8.4440659999999994</v>
      </c>
      <c r="AO86" s="228">
        <v>8.402984</v>
      </c>
      <c r="AP86" s="228">
        <v>8.4697089999999999</v>
      </c>
      <c r="AQ86" s="228">
        <v>8.4072259999999996</v>
      </c>
      <c r="AR86" s="228">
        <v>8.4616050000000005</v>
      </c>
      <c r="AS86" s="228">
        <v>8.3022069999999992</v>
      </c>
      <c r="AT86" s="228">
        <v>8.5238189999999996</v>
      </c>
      <c r="AU86" s="228">
        <v>8.4031300000000009</v>
      </c>
      <c r="AV86" s="228">
        <v>8.5900829999999999</v>
      </c>
      <c r="AW86" s="228">
        <v>8.3267679999999995</v>
      </c>
      <c r="AX86" s="228">
        <v>8.2352869999999996</v>
      </c>
      <c r="AY86" s="228">
        <v>8.0122610000000005</v>
      </c>
      <c r="AZ86" s="228">
        <v>7.8352769999999996</v>
      </c>
      <c r="BA86" s="228">
        <v>7.749733</v>
      </c>
      <c r="BB86" s="228">
        <v>7.5985290000000001</v>
      </c>
      <c r="BC86" s="228">
        <v>7.6094390000000001</v>
      </c>
      <c r="BD86" s="228">
        <v>7.4212369999999996</v>
      </c>
      <c r="BE86" s="228">
        <v>7.4836650000000002</v>
      </c>
      <c r="BF86" s="1"/>
    </row>
    <row r="87" spans="1:58">
      <c r="A87" s="73" t="s">
        <v>259</v>
      </c>
      <c r="B87" s="73" t="s">
        <v>260</v>
      </c>
      <c r="AG87" s="73">
        <v>72.339313305000005</v>
      </c>
      <c r="AH87" s="73">
        <v>74.719191358000003</v>
      </c>
      <c r="AI87" s="73">
        <v>75.665850208999998</v>
      </c>
      <c r="AJ87" s="73">
        <v>77.300415242</v>
      </c>
      <c r="AK87" s="73">
        <v>80.682234003000005</v>
      </c>
      <c r="AL87" s="228">
        <v>77.539665149187996</v>
      </c>
      <c r="AM87" s="228">
        <v>78.824498352569506</v>
      </c>
      <c r="AN87" s="228">
        <v>79.450984520699507</v>
      </c>
      <c r="AO87" s="228">
        <v>80.330731538794595</v>
      </c>
      <c r="AP87" s="228">
        <v>80.716926817520402</v>
      </c>
      <c r="AQ87" s="228">
        <v>80.815167917626894</v>
      </c>
      <c r="AR87" s="228">
        <v>80.4049276571984</v>
      </c>
      <c r="AS87" s="228">
        <v>79.690165362303702</v>
      </c>
      <c r="AT87" s="228">
        <v>79.669988758765399</v>
      </c>
      <c r="AU87" s="228">
        <v>79.966053550910999</v>
      </c>
      <c r="AV87" s="228">
        <v>79.891438805128203</v>
      </c>
      <c r="AW87" s="228">
        <v>80.247442203753906</v>
      </c>
      <c r="AX87" s="228">
        <v>82.020167055170702</v>
      </c>
      <c r="AY87" s="228">
        <v>89.589144578250895</v>
      </c>
      <c r="AZ87" s="228">
        <v>88.890524641313704</v>
      </c>
      <c r="BA87" s="228">
        <v>91.289564217721505</v>
      </c>
      <c r="BB87" s="228">
        <v>94.003066899695298</v>
      </c>
      <c r="BC87" s="228">
        <v>96.218084454568597</v>
      </c>
      <c r="BD87" s="228">
        <v>97.080177192163802</v>
      </c>
      <c r="BE87" s="228">
        <v>98.554535781867898</v>
      </c>
      <c r="BF87" s="1"/>
    </row>
    <row r="88" spans="1:58">
      <c r="A88" s="73" t="s">
        <v>261</v>
      </c>
      <c r="B88" s="73" t="s">
        <v>262</v>
      </c>
      <c r="W88" s="73">
        <v>1.0457222727</v>
      </c>
      <c r="X88" s="73">
        <v>0.95577504563000004</v>
      </c>
      <c r="Y88" s="73">
        <v>0.94132860730000001</v>
      </c>
      <c r="Z88" s="73">
        <v>0.97813958169000004</v>
      </c>
      <c r="AA88" s="73">
        <v>1.0052196278000001</v>
      </c>
      <c r="AB88" s="73">
        <v>1.0567094397000001</v>
      </c>
      <c r="AC88" s="73">
        <v>1.0973526034000001</v>
      </c>
      <c r="AD88" s="73">
        <v>1.1178519095999999</v>
      </c>
      <c r="AE88" s="73">
        <v>1.1322472788</v>
      </c>
      <c r="AF88" s="73">
        <v>1.1669278717</v>
      </c>
      <c r="AG88" s="73">
        <v>1.1583337391999999</v>
      </c>
      <c r="AH88" s="73">
        <v>1.2079898499999999</v>
      </c>
      <c r="AI88" s="73">
        <v>1.2320816967999999</v>
      </c>
      <c r="AJ88" s="73">
        <v>1.2392612063999999</v>
      </c>
      <c r="AK88" s="73">
        <v>1.2872550410000001</v>
      </c>
      <c r="AL88" s="228">
        <v>1.61144402400402</v>
      </c>
      <c r="AM88" s="228">
        <v>1.62720979994905</v>
      </c>
      <c r="AN88" s="228">
        <v>1.6385766716105401</v>
      </c>
      <c r="AO88" s="228">
        <v>1.62364887440404</v>
      </c>
      <c r="AP88" s="228">
        <v>1.6454792764327699</v>
      </c>
      <c r="AQ88" s="228">
        <v>2.01057046244371</v>
      </c>
      <c r="AR88" s="228">
        <v>1.9988892205479001</v>
      </c>
      <c r="AS88" s="228">
        <v>1.97212381275149</v>
      </c>
      <c r="AT88" s="228">
        <v>1.8614475969673501</v>
      </c>
      <c r="AU88" s="228">
        <v>1.87829935418293</v>
      </c>
      <c r="AV88" s="228">
        <v>1.79996471993629</v>
      </c>
      <c r="AW88" s="228">
        <v>1.7882248383264701</v>
      </c>
      <c r="AX88" s="228">
        <v>1.7682833553542501</v>
      </c>
      <c r="AY88" s="228">
        <v>1.76103086787411</v>
      </c>
      <c r="AZ88" s="228">
        <v>1.8884736128997299</v>
      </c>
      <c r="BA88" s="228">
        <v>1.87002103744682</v>
      </c>
      <c r="BB88" s="228">
        <v>1.8610573329704101</v>
      </c>
      <c r="BC88" s="228">
        <v>1.7913295829279401</v>
      </c>
      <c r="BD88" s="228">
        <v>1.83229726307422</v>
      </c>
      <c r="BE88" s="228">
        <v>1.79824798993372</v>
      </c>
      <c r="BF88" s="1"/>
    </row>
    <row r="89" spans="1:58">
      <c r="A89" s="73" t="s">
        <v>43</v>
      </c>
      <c r="B89" s="73" t="s">
        <v>263</v>
      </c>
      <c r="W89" s="73">
        <v>0.63650829387999996</v>
      </c>
      <c r="X89" s="73">
        <v>0.61160657728000001</v>
      </c>
      <c r="Y89" s="73">
        <v>0.6212222342</v>
      </c>
      <c r="Z89" s="73">
        <v>0.61834158719999999</v>
      </c>
      <c r="AA89" s="73">
        <v>0.70520949836000002</v>
      </c>
      <c r="AB89" s="73">
        <v>1.0626814041999999</v>
      </c>
      <c r="AC89" s="73">
        <v>1.1370148136</v>
      </c>
      <c r="AD89" s="73">
        <v>1.2639724403000001</v>
      </c>
      <c r="AE89" s="73">
        <v>1.7532010508</v>
      </c>
      <c r="AF89" s="73">
        <v>2.0884914521</v>
      </c>
      <c r="AG89" s="73">
        <v>3.0275079932</v>
      </c>
      <c r="AH89" s="73">
        <v>5.9366636480999997</v>
      </c>
      <c r="AI89" s="73">
        <v>6.1407639008999997</v>
      </c>
      <c r="AJ89" s="73">
        <v>6.3099888007000002</v>
      </c>
      <c r="AK89" s="73">
        <v>6.8138569493999999</v>
      </c>
      <c r="AL89" s="228">
        <v>5.86307927315928</v>
      </c>
      <c r="AM89" s="228">
        <v>5.9556012446356403</v>
      </c>
      <c r="AN89" s="228">
        <v>6.36253474412666</v>
      </c>
      <c r="AO89" s="228">
        <v>6.6718880902103503</v>
      </c>
      <c r="AP89" s="228">
        <v>6.7999814008273702</v>
      </c>
      <c r="AQ89" s="228">
        <v>7.1084043675670099</v>
      </c>
      <c r="AR89" s="228">
        <v>7.3050346356065203</v>
      </c>
      <c r="AS89" s="228">
        <v>7.5882570376604201</v>
      </c>
      <c r="AT89" s="228">
        <v>9.9422200946182997</v>
      </c>
      <c r="AU89" s="228">
        <v>14.0489155406267</v>
      </c>
      <c r="AV89" s="228">
        <v>13.9777193145848</v>
      </c>
      <c r="AW89" s="228">
        <v>14.293338588645501</v>
      </c>
      <c r="AX89" s="228">
        <v>15.6986582239148</v>
      </c>
      <c r="AY89" s="228">
        <v>16.996401658601901</v>
      </c>
      <c r="AZ89" s="228">
        <v>17.443204446890402</v>
      </c>
      <c r="BA89" s="228">
        <v>18.206132929265099</v>
      </c>
      <c r="BB89" s="228">
        <v>19.448823261062</v>
      </c>
      <c r="BC89" s="228">
        <v>19.951216406661299</v>
      </c>
      <c r="BD89" s="228">
        <v>20.190897264564601</v>
      </c>
      <c r="BE89" s="228">
        <v>20.189091018780399</v>
      </c>
      <c r="BF89" s="1"/>
    </row>
    <row r="90" spans="1:58">
      <c r="A90" s="73" t="s">
        <v>264</v>
      </c>
      <c r="B90" s="73" t="s">
        <v>265</v>
      </c>
      <c r="W90" s="73">
        <v>0.54938059737</v>
      </c>
      <c r="X90" s="73">
        <v>0.57064030256999998</v>
      </c>
      <c r="Y90" s="73">
        <v>0.51074081537000005</v>
      </c>
      <c r="Z90" s="73">
        <v>0.42743315207999999</v>
      </c>
      <c r="AA90" s="73">
        <v>0.40376558551000002</v>
      </c>
      <c r="AB90" s="73">
        <v>0.39588260159999999</v>
      </c>
      <c r="AC90" s="73">
        <v>0.32397665777000001</v>
      </c>
      <c r="AD90" s="73">
        <v>0.28388746914000001</v>
      </c>
      <c r="AE90" s="73">
        <v>0.25312813479000001</v>
      </c>
      <c r="AF90" s="73">
        <v>0.25297241634000001</v>
      </c>
      <c r="AG90" s="73">
        <v>0.25800110082</v>
      </c>
      <c r="AH90" s="73">
        <v>0.25993459373</v>
      </c>
      <c r="AI90" s="73">
        <v>0.26510575036</v>
      </c>
      <c r="AJ90" s="73">
        <v>0.32476908615</v>
      </c>
      <c r="AK90" s="73">
        <v>0.37500575610999998</v>
      </c>
      <c r="AL90" s="228">
        <v>0.37892768527174597</v>
      </c>
      <c r="AM90" s="228">
        <v>0.377679552390141</v>
      </c>
      <c r="AN90" s="228">
        <v>0.39733994768617198</v>
      </c>
      <c r="AO90" s="228">
        <v>0.37820535492990898</v>
      </c>
      <c r="AP90" s="228">
        <v>0.27453608785797001</v>
      </c>
      <c r="AQ90" s="228">
        <v>0.24772124476404001</v>
      </c>
      <c r="AR90" s="228">
        <v>0.31102157560256199</v>
      </c>
      <c r="AS90" s="228">
        <v>0.34333870955733597</v>
      </c>
      <c r="AT90" s="228">
        <v>0.37228531104890999</v>
      </c>
      <c r="AU90" s="228">
        <v>0.37776406614657998</v>
      </c>
      <c r="AV90" s="228">
        <v>0.39428868610637402</v>
      </c>
      <c r="AW90" s="228">
        <v>0.413142532133359</v>
      </c>
      <c r="AX90" s="228">
        <v>0.42919623015049302</v>
      </c>
      <c r="AY90" s="228">
        <v>0.479227808802066</v>
      </c>
      <c r="AZ90" s="228">
        <v>0.47873365726031297</v>
      </c>
      <c r="BA90" s="228">
        <v>0.50826383038648204</v>
      </c>
      <c r="BB90" s="228">
        <v>0.52618138115240398</v>
      </c>
      <c r="BC90" s="228">
        <v>0.54267069365184994</v>
      </c>
      <c r="BD90" s="228">
        <v>0.55126830802465399</v>
      </c>
      <c r="BE90" s="228">
        <v>0.55803978373053198</v>
      </c>
      <c r="BF90" s="1"/>
    </row>
    <row r="91" spans="1:58">
      <c r="A91" s="73" t="s">
        <v>266</v>
      </c>
      <c r="B91" s="73" t="s">
        <v>267</v>
      </c>
      <c r="W91" s="73">
        <v>0.31977497792999998</v>
      </c>
      <c r="X91" s="73">
        <v>0.29584636739999998</v>
      </c>
      <c r="Y91" s="73">
        <v>0.30441984521999998</v>
      </c>
      <c r="Z91" s="73">
        <v>0.31712222391</v>
      </c>
      <c r="AA91" s="73">
        <v>0.33975294810000001</v>
      </c>
      <c r="AB91" s="73">
        <v>0.35948008177000002</v>
      </c>
      <c r="AC91" s="73">
        <v>0.39656311288000001</v>
      </c>
      <c r="AD91" s="73">
        <v>0.50524225650999999</v>
      </c>
      <c r="AE91" s="73">
        <v>0.55489954469000002</v>
      </c>
      <c r="AF91" s="73">
        <v>0.63390028959</v>
      </c>
      <c r="AG91" s="73">
        <v>0.72336129970999996</v>
      </c>
      <c r="AH91" s="73">
        <v>0.80087701089999996</v>
      </c>
      <c r="AI91" s="73">
        <v>0.93913612247</v>
      </c>
      <c r="AJ91" s="73">
        <v>0.99645085167000003</v>
      </c>
      <c r="AK91" s="73">
        <v>1.0590766209</v>
      </c>
      <c r="AL91" s="228">
        <v>0.69800347865788004</v>
      </c>
      <c r="AM91" s="228">
        <v>0.73421181585485196</v>
      </c>
      <c r="AN91" s="228">
        <v>0.79315902060355803</v>
      </c>
      <c r="AO91" s="228">
        <v>0.815184099277659</v>
      </c>
      <c r="AP91" s="228">
        <v>0.80988204347160597</v>
      </c>
      <c r="AQ91" s="228">
        <v>0.83092459488272297</v>
      </c>
      <c r="AR91" s="228">
        <v>0.827584164352553</v>
      </c>
      <c r="AS91" s="228">
        <v>0.84103547778615095</v>
      </c>
      <c r="AT91" s="228">
        <v>0.88047934989606003</v>
      </c>
      <c r="AU91" s="228">
        <v>0.95691931010350795</v>
      </c>
      <c r="AV91" s="228">
        <v>0.98469016200381998</v>
      </c>
      <c r="AW91" s="228">
        <v>1.0256607881515201</v>
      </c>
      <c r="AX91" s="228">
        <v>1.1249106624630201</v>
      </c>
      <c r="AY91" s="228">
        <v>1.2379604563351101</v>
      </c>
      <c r="AZ91" s="228">
        <v>1.36590414907626</v>
      </c>
      <c r="BA91" s="228">
        <v>1.48592192514221</v>
      </c>
      <c r="BB91" s="228">
        <v>1.6248293549431201</v>
      </c>
      <c r="BC91" s="228">
        <v>1.8871394525498699</v>
      </c>
      <c r="BD91" s="228">
        <v>2.0268533149527901</v>
      </c>
      <c r="BE91" s="228">
        <v>2.2276997768430502</v>
      </c>
      <c r="BF91" s="1"/>
    </row>
    <row r="92" spans="1:58">
      <c r="A92" s="73" t="s">
        <v>268</v>
      </c>
      <c r="B92" s="73" t="s">
        <v>269</v>
      </c>
      <c r="W92" s="73">
        <v>0.36772812422000001</v>
      </c>
      <c r="X92" s="73">
        <v>0.36108827196999999</v>
      </c>
      <c r="Y92" s="73">
        <v>0.35924051863000001</v>
      </c>
      <c r="Z92" s="73">
        <v>0.35107633255999998</v>
      </c>
      <c r="AA92" s="73">
        <v>0.34869647002999998</v>
      </c>
      <c r="AB92" s="73">
        <v>0.34902632770000003</v>
      </c>
      <c r="AC92" s="73">
        <v>0.33817374868</v>
      </c>
      <c r="AD92" s="73">
        <v>0.33632928863</v>
      </c>
      <c r="AE92" s="73">
        <v>0.33770773645000002</v>
      </c>
      <c r="AF92" s="73">
        <v>0.3363828089</v>
      </c>
      <c r="AG92" s="73">
        <v>0.33946621360000001</v>
      </c>
      <c r="AH92" s="73">
        <v>0.3506546062</v>
      </c>
      <c r="AI92" s="73">
        <v>0.35802972983999998</v>
      </c>
      <c r="AJ92" s="73">
        <v>0.38018417822</v>
      </c>
      <c r="AK92" s="73">
        <v>0.40945398370000002</v>
      </c>
      <c r="AL92" s="228">
        <v>0.40564379414894902</v>
      </c>
      <c r="AM92" s="228">
        <v>0.425291848261863</v>
      </c>
      <c r="AN92" s="228">
        <v>0.43295662965995702</v>
      </c>
      <c r="AO92" s="228">
        <v>0.44522591010960699</v>
      </c>
      <c r="AP92" s="228">
        <v>0.44000199106990401</v>
      </c>
      <c r="AQ92" s="228">
        <v>0.44376371283237898</v>
      </c>
      <c r="AR92" s="228">
        <v>0.44862645741098101</v>
      </c>
      <c r="AS92" s="228">
        <v>0.44717813781879001</v>
      </c>
      <c r="AT92" s="228">
        <v>0.450745806267904</v>
      </c>
      <c r="AU92" s="228">
        <v>0.45222734569366202</v>
      </c>
      <c r="AV92" s="228">
        <v>0.45774891084695002</v>
      </c>
      <c r="AW92" s="228">
        <v>0.463811687006008</v>
      </c>
      <c r="AX92" s="228">
        <v>0.47153365157396698</v>
      </c>
      <c r="AY92" s="228">
        <v>0.48676302144376499</v>
      </c>
      <c r="AZ92" s="228">
        <v>0.480800726084674</v>
      </c>
      <c r="BA92" s="228">
        <v>0.48577991433194201</v>
      </c>
      <c r="BB92" s="228">
        <v>0.50303876740717901</v>
      </c>
      <c r="BC92" s="228">
        <v>0.49918497802607498</v>
      </c>
      <c r="BD92" s="228">
        <v>0.493831198598499</v>
      </c>
      <c r="BE92" s="228">
        <v>0.49334623761013602</v>
      </c>
      <c r="BF92" s="1"/>
    </row>
    <row r="93" spans="1:58">
      <c r="A93" s="73" t="s">
        <v>270</v>
      </c>
      <c r="B93" s="73" t="s">
        <v>271</v>
      </c>
      <c r="AB93" s="73">
        <v>82.967276214999998</v>
      </c>
      <c r="AC93" s="73">
        <v>79.544813622999996</v>
      </c>
      <c r="AD93" s="73">
        <v>77.773282731999998</v>
      </c>
      <c r="AE93" s="73">
        <v>77.095725329999993</v>
      </c>
      <c r="AF93" s="73">
        <v>70.942999782000001</v>
      </c>
      <c r="AG93" s="73">
        <v>66.644555830000002</v>
      </c>
      <c r="AH93" s="73">
        <v>66.766088576000001</v>
      </c>
      <c r="AI93" s="73">
        <v>65.434130507999996</v>
      </c>
      <c r="AJ93" s="73">
        <v>63.582642987</v>
      </c>
      <c r="AK93" s="73">
        <v>96.075069485</v>
      </c>
      <c r="AL93" s="228">
        <v>120.061380329393</v>
      </c>
      <c r="AM93" s="228">
        <v>118.877154027244</v>
      </c>
      <c r="AN93" s="228">
        <v>101.51080697668</v>
      </c>
      <c r="AO93" s="228">
        <v>68.722180229242397</v>
      </c>
      <c r="AP93" s="228">
        <v>94.190732916009196</v>
      </c>
      <c r="AQ93" s="228">
        <v>151.71286850389399</v>
      </c>
      <c r="AR93" s="228">
        <v>130.57484942616401</v>
      </c>
      <c r="AS93" s="228">
        <v>126.565061456496</v>
      </c>
      <c r="AT93" s="228">
        <v>124.879371769899</v>
      </c>
      <c r="AU93" s="228">
        <v>142.104923377294</v>
      </c>
      <c r="AV93" s="228">
        <v>219.35633212611199</v>
      </c>
      <c r="AW93" s="228">
        <v>217.983392774599</v>
      </c>
      <c r="AX93" s="228">
        <v>204.31778657184199</v>
      </c>
      <c r="AY93" s="228">
        <v>253.26346934529801</v>
      </c>
      <c r="AZ93" s="228">
        <v>177.08637664602901</v>
      </c>
      <c r="BA93" s="228">
        <v>237.29350741967099</v>
      </c>
      <c r="BB93" s="228">
        <v>294.57185994247402</v>
      </c>
      <c r="BC93" s="228">
        <v>309.45680084141799</v>
      </c>
      <c r="BD93" s="228">
        <v>300.28136182673802</v>
      </c>
      <c r="BE93" s="228">
        <v>269.24948136960001</v>
      </c>
      <c r="BF93" s="1"/>
    </row>
    <row r="94" spans="1:58">
      <c r="A94" s="73" t="s">
        <v>272</v>
      </c>
      <c r="B94" s="73" t="s">
        <v>273</v>
      </c>
      <c r="AI94" s="73">
        <v>2.0008955562000001</v>
      </c>
      <c r="AJ94" s="73">
        <v>1.9308872754999999</v>
      </c>
      <c r="AK94" s="73">
        <v>2.0897719746000001</v>
      </c>
      <c r="AL94" s="228">
        <v>1.0351963707971801</v>
      </c>
      <c r="AM94" s="228">
        <v>1.1088952587615399</v>
      </c>
      <c r="AN94" s="228">
        <v>1.1327239745470301</v>
      </c>
      <c r="AO94" s="228">
        <v>1.22263701988336</v>
      </c>
      <c r="AP94" s="228">
        <v>1.23212906841492</v>
      </c>
      <c r="AQ94" s="228">
        <v>1.5056244884900301</v>
      </c>
      <c r="AR94" s="228">
        <v>1.69402637476545</v>
      </c>
      <c r="AS94" s="228">
        <v>1.9378407880485</v>
      </c>
      <c r="AT94" s="228">
        <v>2.3155286902650398</v>
      </c>
      <c r="AU94" s="228">
        <v>2.8124293024192002</v>
      </c>
      <c r="AV94" s="228">
        <v>2.93248346679239</v>
      </c>
      <c r="AW94" s="228">
        <v>3.16924314357547</v>
      </c>
      <c r="AX94" s="228">
        <v>3.3120786351306899</v>
      </c>
      <c r="AY94" s="228">
        <v>3.77057168598258</v>
      </c>
      <c r="AZ94" s="228">
        <v>4.8462561230604901</v>
      </c>
      <c r="BA94" s="228">
        <v>5.3419067049908797</v>
      </c>
      <c r="BB94" s="228">
        <v>5.9320870000000001</v>
      </c>
      <c r="BC94" s="228"/>
      <c r="BD94" s="228"/>
      <c r="BE94" s="228"/>
      <c r="BF94" s="1"/>
    </row>
    <row r="95" spans="1:58">
      <c r="A95" s="73" t="s">
        <v>274</v>
      </c>
      <c r="B95" s="73" t="s">
        <v>275</v>
      </c>
      <c r="W95" s="73">
        <v>4.4888611283000002E-3</v>
      </c>
      <c r="X95" s="73">
        <v>4.2016816649000002E-3</v>
      </c>
      <c r="Y95" s="73">
        <v>3.8305769021000002E-3</v>
      </c>
      <c r="Z95" s="73">
        <v>3.8096183179E-3</v>
      </c>
      <c r="AA95" s="73">
        <v>3.6557605537999999E-3</v>
      </c>
      <c r="AB95" s="73">
        <v>3.3485210161999998E-3</v>
      </c>
      <c r="AC95" s="73">
        <v>3.3756716826000002E-3</v>
      </c>
      <c r="AD95" s="73">
        <v>3.3398690782999998E-3</v>
      </c>
      <c r="AE95" s="73">
        <v>3.3229927121999998E-3</v>
      </c>
      <c r="AF95" s="73">
        <v>3.4648442152000001E-3</v>
      </c>
      <c r="AG95" s="73">
        <v>4.4617023923000003E-3</v>
      </c>
      <c r="AH95" s="73">
        <v>1.003555618E-2</v>
      </c>
      <c r="AI95" s="73">
        <v>9.5694828588000005E-2</v>
      </c>
      <c r="AJ95" s="73">
        <v>0.173055287</v>
      </c>
      <c r="AK95" s="73">
        <v>0.23675217600000001</v>
      </c>
      <c r="AL95" s="228">
        <v>0.30457000000000001</v>
      </c>
      <c r="AM95" s="228">
        <v>0.37056800000000001</v>
      </c>
      <c r="AN95" s="228">
        <v>0.40126400000000001</v>
      </c>
      <c r="AO95" s="228">
        <v>0.42958499999999999</v>
      </c>
      <c r="AP95" s="228">
        <v>0.44390800000000002</v>
      </c>
      <c r="AQ95" s="228">
        <v>0.45505699999999999</v>
      </c>
      <c r="AR95" s="228">
        <v>0.47644500000000001</v>
      </c>
      <c r="AS95" s="228">
        <v>0.47739500000000001</v>
      </c>
      <c r="AT95" s="228">
        <v>0.47996800000000001</v>
      </c>
      <c r="AU95" s="228">
        <v>0.48584500000000003</v>
      </c>
      <c r="AV95" s="228">
        <v>0.50197999999999998</v>
      </c>
      <c r="AW95" s="228">
        <v>0.52022199999999996</v>
      </c>
      <c r="AX95" s="228">
        <v>0.55494600000000005</v>
      </c>
      <c r="AY95" s="228">
        <v>0.54881100000000005</v>
      </c>
      <c r="AZ95" s="228">
        <v>0.52459199999999995</v>
      </c>
      <c r="BA95" s="228">
        <v>0.52357299999999996</v>
      </c>
      <c r="BB95" s="228">
        <v>0.52416200000000002</v>
      </c>
      <c r="BC95" s="228">
        <v>0.525177</v>
      </c>
      <c r="BD95" s="228">
        <v>0.53100700000000001</v>
      </c>
      <c r="BE95" s="228">
        <v>0.53966000000000003</v>
      </c>
      <c r="BF95" s="1"/>
    </row>
    <row r="96" spans="1:58">
      <c r="A96" s="73" t="s">
        <v>276</v>
      </c>
      <c r="B96" s="73" t="s">
        <v>277</v>
      </c>
      <c r="X96" s="73">
        <v>1.3242288782</v>
      </c>
      <c r="Y96" s="73">
        <v>1.3014852009</v>
      </c>
      <c r="Z96" s="73">
        <v>1.2858117383000001</v>
      </c>
      <c r="AA96" s="73">
        <v>1.2053884616999999</v>
      </c>
      <c r="AB96" s="73">
        <v>1.5414755913</v>
      </c>
      <c r="AC96" s="73">
        <v>1.4282632122000001</v>
      </c>
      <c r="AD96" s="73">
        <v>1.3026722141</v>
      </c>
      <c r="AE96" s="73">
        <v>1.2979353476</v>
      </c>
      <c r="AF96" s="73">
        <v>1.3207061241</v>
      </c>
      <c r="AG96" s="73">
        <v>1.3140786301</v>
      </c>
      <c r="AH96" s="73">
        <v>1.513422831</v>
      </c>
      <c r="AI96" s="73">
        <v>1.7124257964</v>
      </c>
      <c r="AJ96" s="73">
        <v>1.8998342212999999</v>
      </c>
      <c r="AK96" s="73">
        <v>1.9164946158</v>
      </c>
      <c r="AL96" s="228">
        <v>1.9952398411223</v>
      </c>
      <c r="AM96" s="228">
        <v>1.96415452581048</v>
      </c>
      <c r="AN96" s="228">
        <v>1.9350943497577799</v>
      </c>
      <c r="AO96" s="228">
        <v>1.9114447940241599</v>
      </c>
      <c r="AP96" s="228">
        <v>1.9244801750660101</v>
      </c>
      <c r="AQ96" s="228">
        <v>2.0597566443562099</v>
      </c>
      <c r="AR96" s="228">
        <v>1.89795815698406</v>
      </c>
      <c r="AS96" s="228">
        <v>1.8015685296263999</v>
      </c>
      <c r="AT96" s="228">
        <v>1.9918733340608801</v>
      </c>
      <c r="AU96" s="228">
        <v>2.0143925415788702</v>
      </c>
      <c r="AV96" s="228">
        <v>2.1443274179818199</v>
      </c>
      <c r="AW96" s="228">
        <v>2.3207480542107102</v>
      </c>
      <c r="AX96" s="228">
        <v>2.6498723015958601</v>
      </c>
      <c r="AY96" s="228">
        <v>3.3866597929737798</v>
      </c>
      <c r="AZ96" s="228">
        <v>4.1727275869774401</v>
      </c>
      <c r="BA96" s="228">
        <v>4.1819296817546903</v>
      </c>
      <c r="BB96" s="228">
        <v>4.9193372030739999</v>
      </c>
      <c r="BC96" s="228">
        <v>6.4534972117941098</v>
      </c>
      <c r="BD96" s="228">
        <v>6.6704529671263897</v>
      </c>
      <c r="BE96" s="228">
        <v>7.29509461949801</v>
      </c>
      <c r="BF96" s="1"/>
    </row>
    <row r="97" spans="1:58">
      <c r="A97" s="73" t="s">
        <v>278</v>
      </c>
      <c r="B97" s="73" t="s">
        <v>279</v>
      </c>
      <c r="AL97" s="228"/>
      <c r="AM97" s="228"/>
      <c r="AN97" s="228"/>
      <c r="AO97" s="228"/>
      <c r="AP97" s="228"/>
      <c r="AQ97" s="228"/>
      <c r="AR97" s="228"/>
      <c r="AS97" s="228"/>
      <c r="AT97" s="228"/>
      <c r="AU97" s="228"/>
      <c r="AV97" s="228"/>
      <c r="AW97" s="228"/>
      <c r="AX97" s="228"/>
      <c r="AY97" s="228"/>
      <c r="AZ97" s="228"/>
      <c r="BA97" s="228"/>
      <c r="BB97" s="228"/>
      <c r="BC97" s="228"/>
      <c r="BD97" s="228"/>
      <c r="BE97" s="228"/>
      <c r="BF97" s="1"/>
    </row>
    <row r="98" spans="1:58">
      <c r="A98" s="73" t="s">
        <v>280</v>
      </c>
      <c r="B98" s="73" t="s">
        <v>281</v>
      </c>
      <c r="W98" s="73">
        <v>0.94429476051000005</v>
      </c>
      <c r="X98" s="73">
        <v>0.87182171482000004</v>
      </c>
      <c r="Y98" s="73">
        <v>0.92125667768999997</v>
      </c>
      <c r="Z98" s="73">
        <v>0.94669792803999997</v>
      </c>
      <c r="AA98" s="73">
        <v>0.93987115326000004</v>
      </c>
      <c r="AB98" s="73">
        <v>0.98701814131999999</v>
      </c>
      <c r="AC98" s="73">
        <v>0.99481400490000005</v>
      </c>
      <c r="AD98" s="73">
        <v>1.0374372474</v>
      </c>
      <c r="AE98" s="73">
        <v>1.0759908663</v>
      </c>
      <c r="AF98" s="73">
        <v>1.0664912201000001</v>
      </c>
      <c r="AG98" s="73">
        <v>1.0961546663999999</v>
      </c>
      <c r="AH98" s="73">
        <v>1.1236625289</v>
      </c>
      <c r="AI98" s="73">
        <v>1.1694294483000001</v>
      </c>
      <c r="AJ98" s="73">
        <v>1.2271540352000001</v>
      </c>
      <c r="AK98" s="73">
        <v>1.2127891846000001</v>
      </c>
      <c r="AL98" s="228">
        <v>0.73580446928198295</v>
      </c>
      <c r="AM98" s="228">
        <v>0.74353959403066905</v>
      </c>
      <c r="AN98" s="228">
        <v>0.75625296618675997</v>
      </c>
      <c r="AO98" s="228">
        <v>0.80415090257300303</v>
      </c>
      <c r="AP98" s="228">
        <v>0.84597621653487498</v>
      </c>
      <c r="AQ98" s="228">
        <v>0.78855480579183601</v>
      </c>
      <c r="AR98" s="228">
        <v>0.79689813797736397</v>
      </c>
      <c r="AS98" s="228">
        <v>0.81089899870034898</v>
      </c>
      <c r="AT98" s="228">
        <v>0.85764587773914802</v>
      </c>
      <c r="AU98" s="228">
        <v>0.85338385353587998</v>
      </c>
      <c r="AV98" s="228">
        <v>0.88314879633016397</v>
      </c>
      <c r="AW98" s="228">
        <v>0.88874250028100099</v>
      </c>
      <c r="AX98" s="228">
        <v>0.89128523749490496</v>
      </c>
      <c r="AY98" s="228">
        <v>0.88599123188141804</v>
      </c>
      <c r="AZ98" s="228">
        <v>0.89154198618313096</v>
      </c>
      <c r="BA98" s="228">
        <v>0.91803981500454801</v>
      </c>
      <c r="BB98" s="228">
        <v>1.0423548039586099</v>
      </c>
      <c r="BC98" s="228">
        <v>1.0597613477624701</v>
      </c>
      <c r="BD98" s="228">
        <v>1.0756791879752601</v>
      </c>
      <c r="BE98" s="228">
        <v>1.0973689624054701</v>
      </c>
      <c r="BF98" s="1"/>
    </row>
    <row r="99" spans="1:58">
      <c r="A99" s="73" t="s">
        <v>282</v>
      </c>
      <c r="B99" s="73" t="s">
        <v>283</v>
      </c>
      <c r="W99" s="73">
        <v>0.77723282400000004</v>
      </c>
      <c r="X99" s="73">
        <v>0.79301457799999997</v>
      </c>
      <c r="Y99" s="73">
        <v>0.81624186799999998</v>
      </c>
      <c r="Z99" s="73">
        <v>0.84874786000000002</v>
      </c>
      <c r="AA99" s="73">
        <v>0.88724670800000005</v>
      </c>
      <c r="AB99" s="73">
        <v>0.90667859200000001</v>
      </c>
      <c r="AC99" s="73">
        <v>0.92958931899999997</v>
      </c>
      <c r="AD99" s="73">
        <v>0.94215734699999998</v>
      </c>
      <c r="AE99" s="73">
        <v>0.98032315999999997</v>
      </c>
      <c r="AF99" s="73">
        <v>1.0048647129999999</v>
      </c>
      <c r="AG99" s="73">
        <v>1.019977742</v>
      </c>
      <c r="AH99" s="73">
        <v>0.99984668300000001</v>
      </c>
      <c r="AI99" s="73">
        <v>0.98562748</v>
      </c>
      <c r="AJ99" s="73">
        <v>0.98301114499999998</v>
      </c>
      <c r="AK99" s="73">
        <v>0.97863336000000001</v>
      </c>
      <c r="AL99" s="228">
        <v>1.0005660000000001</v>
      </c>
      <c r="AM99" s="228">
        <v>1.0049399999999999</v>
      </c>
      <c r="AN99" s="228">
        <v>0.99872300000000003</v>
      </c>
      <c r="AO99" s="228">
        <v>1.0039439999999999</v>
      </c>
      <c r="AP99" s="228">
        <v>1.002842</v>
      </c>
      <c r="AQ99" s="228">
        <v>0.99466200000000005</v>
      </c>
      <c r="AR99" s="228">
        <v>1.010842</v>
      </c>
      <c r="AS99" s="228">
        <v>1.003258</v>
      </c>
      <c r="AT99" s="228">
        <v>1.008988</v>
      </c>
      <c r="AU99" s="228">
        <v>0.975159</v>
      </c>
      <c r="AV99" s="228">
        <v>0.97723199999999999</v>
      </c>
      <c r="AW99" s="228">
        <v>0.95000399999999996</v>
      </c>
      <c r="AX99" s="228">
        <v>0.94066099999999997</v>
      </c>
      <c r="AY99" s="228">
        <v>0.91762900000000003</v>
      </c>
      <c r="AZ99" s="228">
        <v>0.90337500000000004</v>
      </c>
      <c r="BA99" s="228">
        <v>0.91028799999999999</v>
      </c>
      <c r="BB99" s="228">
        <v>0.90771000000000002</v>
      </c>
      <c r="BC99" s="228">
        <v>0.91259699999999999</v>
      </c>
      <c r="BD99" s="228">
        <v>0.91291800000000001</v>
      </c>
      <c r="BE99" s="228">
        <v>0.923593</v>
      </c>
      <c r="BF99" s="1"/>
    </row>
    <row r="100" spans="1:58">
      <c r="A100" s="73" t="s">
        <v>284</v>
      </c>
      <c r="B100" s="73" t="s">
        <v>285</v>
      </c>
      <c r="W100" s="73">
        <v>0.85073091000000001</v>
      </c>
      <c r="X100" s="73">
        <v>0.86853319299999998</v>
      </c>
      <c r="Y100" s="73">
        <v>0.91771144999999998</v>
      </c>
      <c r="Z100" s="73">
        <v>0.968630777</v>
      </c>
      <c r="AA100" s="73">
        <v>0.99979672500000005</v>
      </c>
      <c r="AB100" s="73">
        <v>1.02268702</v>
      </c>
      <c r="AC100" s="73">
        <v>1.05243464</v>
      </c>
      <c r="AD100" s="73">
        <v>1.0486605630000001</v>
      </c>
      <c r="AE100" s="73">
        <v>1.046824352</v>
      </c>
      <c r="AF100" s="73">
        <v>1.042904413</v>
      </c>
      <c r="AG100" s="73">
        <v>1.031752701</v>
      </c>
      <c r="AH100" s="73">
        <v>1.022847595</v>
      </c>
      <c r="AI100" s="73">
        <v>1.01840394</v>
      </c>
      <c r="AJ100" s="73">
        <v>1.013951582</v>
      </c>
      <c r="AK100" s="73">
        <v>1.004349637</v>
      </c>
      <c r="AL100" s="228">
        <v>0.99455700000000002</v>
      </c>
      <c r="AM100" s="228">
        <v>0.98970800000000003</v>
      </c>
      <c r="AN100" s="228">
        <v>0.97547200000000001</v>
      </c>
      <c r="AO100" s="228">
        <v>0.96805799999999997</v>
      </c>
      <c r="AP100" s="228">
        <v>0.95987199999999995</v>
      </c>
      <c r="AQ100" s="228">
        <v>0.93885799999999997</v>
      </c>
      <c r="AR100" s="228">
        <v>0.91784500000000002</v>
      </c>
      <c r="AS100" s="228">
        <v>0.90497000000000005</v>
      </c>
      <c r="AT100" s="228">
        <v>0.93639000000000006</v>
      </c>
      <c r="AU100" s="228">
        <v>0.93986999999999998</v>
      </c>
      <c r="AV100" s="228">
        <v>0.92333399999999999</v>
      </c>
      <c r="AW100" s="228">
        <v>0.90276800000000001</v>
      </c>
      <c r="AX100" s="228">
        <v>0.89302000000000004</v>
      </c>
      <c r="AY100" s="228">
        <v>0.882239</v>
      </c>
      <c r="AZ100" s="228">
        <v>0.86115699999999995</v>
      </c>
      <c r="BA100" s="228">
        <v>0.85627600000000004</v>
      </c>
      <c r="BB100" s="228">
        <v>0.84433599999999998</v>
      </c>
      <c r="BC100" s="228">
        <v>0.84842499999999998</v>
      </c>
      <c r="BD100" s="228">
        <v>0.81881499999999996</v>
      </c>
      <c r="BE100" s="228">
        <v>0.81885200000000002</v>
      </c>
      <c r="BF100" s="1"/>
    </row>
    <row r="101" spans="1:58">
      <c r="A101" s="73" t="s">
        <v>286</v>
      </c>
      <c r="B101" s="73" t="s">
        <v>287</v>
      </c>
      <c r="AL101" s="228"/>
      <c r="AM101" s="228"/>
      <c r="AN101" s="228"/>
      <c r="AO101" s="228"/>
      <c r="AP101" s="228"/>
      <c r="AQ101" s="228"/>
      <c r="AR101" s="228"/>
      <c r="AS101" s="228"/>
      <c r="AT101" s="228"/>
      <c r="AU101" s="228"/>
      <c r="AV101" s="228"/>
      <c r="AW101" s="228"/>
      <c r="AX101" s="228"/>
      <c r="AY101" s="228"/>
      <c r="AZ101" s="228"/>
      <c r="BA101" s="228"/>
      <c r="BB101" s="228"/>
      <c r="BC101" s="228"/>
      <c r="BD101" s="228"/>
      <c r="BE101" s="228"/>
      <c r="BF101" s="1"/>
    </row>
    <row r="102" spans="1:58">
      <c r="A102" s="73" t="s">
        <v>288</v>
      </c>
      <c r="B102" s="73" t="s">
        <v>289</v>
      </c>
      <c r="W102" s="73">
        <v>163.12571095000001</v>
      </c>
      <c r="X102" s="73">
        <v>164.72115405</v>
      </c>
      <c r="Y102" s="73">
        <v>181.50622996999999</v>
      </c>
      <c r="Z102" s="73">
        <v>179.70665151</v>
      </c>
      <c r="AA102" s="73">
        <v>194.00362238</v>
      </c>
      <c r="AB102" s="73">
        <v>185.85218997000001</v>
      </c>
      <c r="AC102" s="73">
        <v>143.95783913</v>
      </c>
      <c r="AD102" s="73">
        <v>141.24924265999999</v>
      </c>
      <c r="AE102" s="73">
        <v>140.06550745999999</v>
      </c>
      <c r="AF102" s="73">
        <v>145.41576499000001</v>
      </c>
      <c r="AG102" s="73">
        <v>161.61938026999999</v>
      </c>
      <c r="AH102" s="73">
        <v>138.54142114000001</v>
      </c>
      <c r="AI102" s="73">
        <v>135.97366213999999</v>
      </c>
      <c r="AJ102" s="73">
        <v>132.37865205</v>
      </c>
      <c r="AK102" s="73">
        <v>190.13169259</v>
      </c>
      <c r="AL102" s="228">
        <v>159.67784965181701</v>
      </c>
      <c r="AM102" s="228">
        <v>178.08343202499901</v>
      </c>
      <c r="AN102" s="228">
        <v>176.74407600972901</v>
      </c>
      <c r="AO102" s="228">
        <v>143.74763494018799</v>
      </c>
      <c r="AP102" s="228">
        <v>168.75227342424401</v>
      </c>
      <c r="AQ102" s="228">
        <v>211.34449352399801</v>
      </c>
      <c r="AR102" s="228">
        <v>206.28696664634799</v>
      </c>
      <c r="AS102" s="228">
        <v>204.90681176766299</v>
      </c>
      <c r="AT102" s="228">
        <v>200.464541541068</v>
      </c>
      <c r="AU102" s="228">
        <v>210.24988595396701</v>
      </c>
      <c r="AV102" s="228">
        <v>238.71358631471199</v>
      </c>
      <c r="AW102" s="228">
        <v>255.75703378406999</v>
      </c>
      <c r="AX102" s="228">
        <v>262.68638386082898</v>
      </c>
      <c r="AY102" s="228">
        <v>309.50248901648098</v>
      </c>
      <c r="AZ102" s="228">
        <v>256.86900924676098</v>
      </c>
      <c r="BA102" s="228">
        <v>288.17971827069101</v>
      </c>
      <c r="BB102" s="228">
        <v>318.15571447837101</v>
      </c>
      <c r="BC102" s="228">
        <v>303.35006614640798</v>
      </c>
      <c r="BD102" s="228">
        <v>280.49083200593998</v>
      </c>
      <c r="BE102" s="228">
        <v>274.103692588277</v>
      </c>
      <c r="BF102" s="1"/>
    </row>
    <row r="103" spans="1:58">
      <c r="A103" s="73" t="s">
        <v>290</v>
      </c>
      <c r="B103" s="73" t="s">
        <v>291</v>
      </c>
      <c r="W103" s="73">
        <v>0.84251971416000004</v>
      </c>
      <c r="X103" s="73">
        <v>0.78236641960999997</v>
      </c>
      <c r="Y103" s="73">
        <v>0.84427155607000004</v>
      </c>
      <c r="Z103" s="73">
        <v>0.83393746491999998</v>
      </c>
      <c r="AA103" s="73">
        <v>0.87610156638000003</v>
      </c>
      <c r="AB103" s="73">
        <v>1.1852557557000001</v>
      </c>
      <c r="AC103" s="73">
        <v>1.629058146</v>
      </c>
      <c r="AD103" s="73">
        <v>1.8754520506000001</v>
      </c>
      <c r="AE103" s="73">
        <v>1.9882481939000001</v>
      </c>
      <c r="AF103" s="73">
        <v>2.1793266259999999</v>
      </c>
      <c r="AG103" s="73">
        <v>2.3509126561999998</v>
      </c>
      <c r="AH103" s="73">
        <v>5.3211472755000004</v>
      </c>
      <c r="AI103" s="73">
        <v>5.3130019138</v>
      </c>
      <c r="AJ103" s="73">
        <v>5.4663697765999997</v>
      </c>
      <c r="AK103" s="73">
        <v>5.5596600625999999</v>
      </c>
      <c r="AL103" s="228">
        <v>6.66857808071188</v>
      </c>
      <c r="AM103" s="228">
        <v>7.0970816619236299</v>
      </c>
      <c r="AN103" s="228">
        <v>6.5611539913916896</v>
      </c>
      <c r="AO103" s="228">
        <v>6.8419789264479496</v>
      </c>
      <c r="AP103" s="228">
        <v>6.5747283911754097</v>
      </c>
      <c r="AQ103" s="228">
        <v>6.5709653609511198</v>
      </c>
      <c r="AR103" s="228">
        <v>6.5405474502621503</v>
      </c>
      <c r="AS103" s="228">
        <v>7.1110350379935303</v>
      </c>
      <c r="AT103" s="228">
        <v>7.8709760095390404</v>
      </c>
      <c r="AU103" s="228">
        <v>8.9508145141244704</v>
      </c>
      <c r="AV103" s="228">
        <v>8.9834241427029706</v>
      </c>
      <c r="AW103" s="228">
        <v>8.8840222763253092</v>
      </c>
      <c r="AX103" s="228">
        <v>9.0253064537519503</v>
      </c>
      <c r="AY103" s="228">
        <v>9.0297099739448203</v>
      </c>
      <c r="AZ103" s="228">
        <v>9.4259063023962906</v>
      </c>
      <c r="BA103" s="228">
        <v>9.7189788735484992</v>
      </c>
      <c r="BB103" s="228">
        <v>9.9387870969857595</v>
      </c>
      <c r="BC103" s="228">
        <v>10.133967668230699</v>
      </c>
      <c r="BD103" s="228">
        <v>10.579516916214001</v>
      </c>
      <c r="BE103" s="228">
        <v>11.2950270749312</v>
      </c>
      <c r="BF103" s="1"/>
    </row>
    <row r="104" spans="1:58">
      <c r="A104" s="73" t="s">
        <v>292</v>
      </c>
      <c r="B104" s="73" t="s">
        <v>293</v>
      </c>
      <c r="W104" s="73">
        <v>7.7031627273E-7</v>
      </c>
      <c r="X104" s="73">
        <v>7.3021156803000005E-7</v>
      </c>
      <c r="Y104" s="73">
        <v>7.1207499271999997E-7</v>
      </c>
      <c r="Z104" s="73">
        <v>6.6583584507999999E-7</v>
      </c>
      <c r="AA104" s="73">
        <v>6.4986645929000005E-7</v>
      </c>
      <c r="AB104" s="73">
        <v>6.0219600543999999E-7</v>
      </c>
      <c r="AC104" s="73">
        <v>6.2506613437000001E-7</v>
      </c>
      <c r="AD104" s="73">
        <v>6.2143730156000005E-7</v>
      </c>
      <c r="AE104" s="73">
        <v>5.8692199096000002E-7</v>
      </c>
      <c r="AF104" s="73">
        <v>5.9618814572999998E-7</v>
      </c>
      <c r="AG104" s="73">
        <v>7.0321369998999997E-7</v>
      </c>
      <c r="AH104" s="73">
        <v>1.1026651617999999E-6</v>
      </c>
      <c r="AI104" s="73">
        <v>1.5272060830999999E-5</v>
      </c>
      <c r="AJ104" s="73">
        <v>2.3227069294999999E-3</v>
      </c>
      <c r="AK104" s="73">
        <v>0.13980479546999999</v>
      </c>
      <c r="AL104" s="228">
        <v>0.30662291732520602</v>
      </c>
      <c r="AM104" s="228">
        <v>0.430708026130243</v>
      </c>
      <c r="AN104" s="228">
        <v>0.45114623428776501</v>
      </c>
      <c r="AO104" s="228">
        <v>0.47725929772698999</v>
      </c>
      <c r="AP104" s="228">
        <v>0.51578725202708098</v>
      </c>
      <c r="AQ104" s="228">
        <v>0.52791148851006697</v>
      </c>
      <c r="AR104" s="228">
        <v>0.54390190543760197</v>
      </c>
      <c r="AS104" s="228">
        <v>0.56738893156925796</v>
      </c>
      <c r="AT104" s="228">
        <v>0.57534679605882999</v>
      </c>
      <c r="AU104" s="228">
        <v>0.60680364061081205</v>
      </c>
      <c r="AV104" s="228">
        <v>0.63449094003473605</v>
      </c>
      <c r="AW104" s="228">
        <v>0.66780971026344804</v>
      </c>
      <c r="AX104" s="228">
        <v>0.71354950681878804</v>
      </c>
      <c r="AY104" s="228">
        <v>0.76775627261969204</v>
      </c>
      <c r="AZ104" s="228">
        <v>0.746666440605946</v>
      </c>
      <c r="BA104" s="228">
        <v>0.80067781420833095</v>
      </c>
      <c r="BB104" s="228">
        <v>0.85881627589707499</v>
      </c>
      <c r="BC104" s="228">
        <v>0.85406006899537201</v>
      </c>
      <c r="BD104" s="228">
        <v>0.83564858179341295</v>
      </c>
      <c r="BE104" s="228">
        <v>0.85466933398445499</v>
      </c>
      <c r="BF104" s="1"/>
    </row>
    <row r="105" spans="1:58">
      <c r="A105" s="73" t="s">
        <v>294</v>
      </c>
      <c r="B105" s="73" t="s">
        <v>295</v>
      </c>
      <c r="W105" s="73">
        <v>1.107977005</v>
      </c>
      <c r="X105" s="73">
        <v>1.0553285459999999</v>
      </c>
      <c r="Y105" s="73">
        <v>1.0402911050000001</v>
      </c>
      <c r="Z105" s="73">
        <v>1.028807075</v>
      </c>
      <c r="AA105" s="73">
        <v>1.011290545</v>
      </c>
      <c r="AB105" s="73">
        <v>1.0021717999999999</v>
      </c>
      <c r="AC105" s="73">
        <v>1.0096567430000001</v>
      </c>
      <c r="AD105" s="73">
        <v>0.99344785300000005</v>
      </c>
      <c r="AE105" s="73">
        <v>0.97649754600000005</v>
      </c>
      <c r="AF105" s="73">
        <v>0.96795414499999999</v>
      </c>
      <c r="AG105" s="73">
        <v>0.96357375999999995</v>
      </c>
      <c r="AH105" s="73">
        <v>0.95930059099999998</v>
      </c>
      <c r="AI105" s="73">
        <v>0.987652113</v>
      </c>
      <c r="AJ105" s="73">
        <v>1.004943135</v>
      </c>
      <c r="AK105" s="73">
        <v>1.0088963639999999</v>
      </c>
      <c r="AL105" s="228">
        <v>1.0067010000000001</v>
      </c>
      <c r="AM105" s="228">
        <v>0.99409499999999995</v>
      </c>
      <c r="AN105" s="228">
        <v>0.99151800000000001</v>
      </c>
      <c r="AO105" s="228">
        <v>0.98902999999999996</v>
      </c>
      <c r="AP105" s="228">
        <v>0.97489899999999996</v>
      </c>
      <c r="AQ105" s="228">
        <v>0.966723</v>
      </c>
      <c r="AR105" s="228">
        <v>0.95475100000000002</v>
      </c>
      <c r="AS105" s="228">
        <v>0.94187299999999996</v>
      </c>
      <c r="AT105" s="228">
        <v>0.91610000000000003</v>
      </c>
      <c r="AU105" s="228">
        <v>0.89647600000000005</v>
      </c>
      <c r="AV105" s="228">
        <v>0.86687499999999995</v>
      </c>
      <c r="AW105" s="228">
        <v>0.83748400000000001</v>
      </c>
      <c r="AX105" s="228">
        <v>0.83066200000000001</v>
      </c>
      <c r="AY105" s="228">
        <v>0.81165100000000001</v>
      </c>
      <c r="AZ105" s="228">
        <v>0.80940100000000004</v>
      </c>
      <c r="BA105" s="228">
        <v>0.79592300000000005</v>
      </c>
      <c r="BB105" s="228">
        <v>0.78415800000000002</v>
      </c>
      <c r="BC105" s="228">
        <v>0.78562699999999996</v>
      </c>
      <c r="BD105" s="228">
        <v>0.77729499999999996</v>
      </c>
      <c r="BE105" s="228">
        <v>0.77603900000000003</v>
      </c>
      <c r="BF105" s="1"/>
    </row>
    <row r="106" spans="1:58">
      <c r="A106" s="73" t="s">
        <v>296</v>
      </c>
      <c r="B106" s="73" t="s">
        <v>297</v>
      </c>
      <c r="W106" s="73">
        <v>8.2769462857E-4</v>
      </c>
      <c r="X106" s="73">
        <v>1.3291381326000001E-3</v>
      </c>
      <c r="Y106" s="73">
        <v>1.6022225158000001E-3</v>
      </c>
      <c r="Z106" s="73">
        <v>3.4379477991999998E-3</v>
      </c>
      <c r="AA106" s="73">
        <v>4.4835808738000003E-3</v>
      </c>
      <c r="AB106" s="73">
        <v>5.2490649407999999E-3</v>
      </c>
      <c r="AC106" s="73">
        <v>7.2755502551999996E-3</v>
      </c>
      <c r="AD106" s="73">
        <v>9.8393877990999995E-3</v>
      </c>
      <c r="AE106" s="73">
        <v>1.2684309595E-2</v>
      </c>
      <c r="AF106" s="73">
        <v>1.5682880770000001E-2</v>
      </c>
      <c r="AG106" s="73">
        <v>1.9819049359000002E-2</v>
      </c>
      <c r="AH106" s="73">
        <v>2.3009123921000001E-2</v>
      </c>
      <c r="AI106" s="73">
        <v>2.5047082301000001E-2</v>
      </c>
      <c r="AJ106" s="73">
        <v>3.22933418E-2</v>
      </c>
      <c r="AK106" s="73">
        <v>4.1184452587000001E-2</v>
      </c>
      <c r="AL106" s="228">
        <v>3.07010015362983E-2</v>
      </c>
      <c r="AM106" s="228">
        <v>4.21618996086391E-2</v>
      </c>
      <c r="AN106" s="228">
        <v>4.9518324695253697E-2</v>
      </c>
      <c r="AO106" s="228">
        <v>5.7338172996781102E-2</v>
      </c>
      <c r="AP106" s="228">
        <v>6.4364007270697396E-2</v>
      </c>
      <c r="AQ106" s="228">
        <v>8.0068426789465699E-2</v>
      </c>
      <c r="AR106" s="228">
        <v>0.105541422561811</v>
      </c>
      <c r="AS106" s="228">
        <v>0.12766466957451</v>
      </c>
      <c r="AT106" s="228">
        <v>0.161097678080661</v>
      </c>
      <c r="AU106" s="228">
        <v>0.179285584688581</v>
      </c>
      <c r="AV106" s="228">
        <v>0.19968813272036301</v>
      </c>
      <c r="AW106" s="228">
        <v>0.35017972570976102</v>
      </c>
      <c r="AX106" s="228">
        <v>0.40465007840324302</v>
      </c>
      <c r="AY106" s="228">
        <v>0.47389771855498802</v>
      </c>
      <c r="AZ106" s="228">
        <v>0.54400324522324595</v>
      </c>
      <c r="BA106" s="228">
        <v>0.62663057570454606</v>
      </c>
      <c r="BB106" s="228">
        <v>0.69939227708558005</v>
      </c>
      <c r="BC106" s="228">
        <v>0.79152913802976199</v>
      </c>
      <c r="BD106" s="228">
        <v>0.90142616908462203</v>
      </c>
      <c r="BE106" s="228">
        <v>1.0366703002289399</v>
      </c>
      <c r="BF106" s="1"/>
    </row>
    <row r="107" spans="1:58">
      <c r="A107" s="73" t="s">
        <v>298</v>
      </c>
      <c r="B107" s="73" t="s">
        <v>299</v>
      </c>
      <c r="W107" s="73">
        <v>8.5480906999999995E-2</v>
      </c>
      <c r="X107" s="73">
        <v>9.5046934E-2</v>
      </c>
      <c r="Y107" s="73">
        <v>0.113967997</v>
      </c>
      <c r="Z107" s="73">
        <v>0.13222896100000001</v>
      </c>
      <c r="AA107" s="73">
        <v>0.15537605199999999</v>
      </c>
      <c r="AB107" s="73">
        <v>0.179457278</v>
      </c>
      <c r="AC107" s="73">
        <v>0.20867645700000001</v>
      </c>
      <c r="AD107" s="73">
        <v>0.23365418299999999</v>
      </c>
      <c r="AE107" s="73">
        <v>0.26352108000000002</v>
      </c>
      <c r="AF107" s="73">
        <v>0.29071909899999998</v>
      </c>
      <c r="AG107" s="73">
        <v>0.33780863100000003</v>
      </c>
      <c r="AH107" s="73">
        <v>0.39080225400000002</v>
      </c>
      <c r="AI107" s="73">
        <v>0.43822906499999997</v>
      </c>
      <c r="AJ107" s="73">
        <v>0.49068881800000003</v>
      </c>
      <c r="AK107" s="73">
        <v>0.534378833</v>
      </c>
      <c r="AL107" s="228">
        <v>0.57389500000000004</v>
      </c>
      <c r="AM107" s="228">
        <v>0.60567700000000002</v>
      </c>
      <c r="AN107" s="228">
        <v>0.63072399999999995</v>
      </c>
      <c r="AO107" s="228">
        <v>0.66269999999999996</v>
      </c>
      <c r="AP107" s="228">
        <v>0.68062800000000001</v>
      </c>
      <c r="AQ107" s="228">
        <v>0.67778700000000003</v>
      </c>
      <c r="AR107" s="228">
        <v>0.67039199999999999</v>
      </c>
      <c r="AS107" s="228">
        <v>0.659972</v>
      </c>
      <c r="AT107" s="228">
        <v>0.68767400000000001</v>
      </c>
      <c r="AU107" s="228">
        <v>0.69546600000000003</v>
      </c>
      <c r="AV107" s="228">
        <v>0.71403700000000003</v>
      </c>
      <c r="AW107" s="228">
        <v>0.69922600000000001</v>
      </c>
      <c r="AX107" s="228">
        <v>0.71867099999999995</v>
      </c>
      <c r="AY107" s="228">
        <v>0.70101000000000002</v>
      </c>
      <c r="AZ107" s="228">
        <v>0.69769700000000001</v>
      </c>
      <c r="BA107" s="228">
        <v>0.70128100000000004</v>
      </c>
      <c r="BB107" s="228">
        <v>0.70016900000000004</v>
      </c>
      <c r="BC107" s="228">
        <v>0.66633100000000001</v>
      </c>
      <c r="BD107" s="228">
        <v>0.61492000000000002</v>
      </c>
      <c r="BE107" s="228">
        <v>0.60837300000000005</v>
      </c>
      <c r="BF107" s="1"/>
    </row>
    <row r="108" spans="1:58">
      <c r="A108" s="73" t="s">
        <v>300</v>
      </c>
      <c r="B108" s="73" t="s">
        <v>301</v>
      </c>
      <c r="AL108" s="228"/>
      <c r="AM108" s="228"/>
      <c r="AN108" s="228"/>
      <c r="AO108" s="228"/>
      <c r="AP108" s="228"/>
      <c r="AQ108" s="228"/>
      <c r="AR108" s="228"/>
      <c r="AS108" s="228"/>
      <c r="AT108" s="228"/>
      <c r="AU108" s="228"/>
      <c r="AV108" s="228"/>
      <c r="AW108" s="228"/>
      <c r="AX108" s="228"/>
      <c r="AY108" s="228"/>
      <c r="AZ108" s="228"/>
      <c r="BA108" s="228"/>
      <c r="BB108" s="228"/>
      <c r="BC108" s="228"/>
      <c r="BD108" s="228"/>
      <c r="BE108" s="228"/>
      <c r="BF108" s="1"/>
    </row>
    <row r="109" spans="1:58">
      <c r="A109" s="73" t="s">
        <v>302</v>
      </c>
      <c r="B109" s="73" t="s">
        <v>303</v>
      </c>
      <c r="W109" s="73">
        <v>1.3458767551999999</v>
      </c>
      <c r="X109" s="73">
        <v>1.2825157086000001</v>
      </c>
      <c r="Y109" s="73">
        <v>1.2483435531</v>
      </c>
      <c r="Z109" s="73">
        <v>1.2399870411</v>
      </c>
      <c r="AA109" s="73">
        <v>1.240698568</v>
      </c>
      <c r="AB109" s="73">
        <v>1.2971454428</v>
      </c>
      <c r="AC109" s="73">
        <v>1.3165249618999999</v>
      </c>
      <c r="AD109" s="73">
        <v>1.3362753441999999</v>
      </c>
      <c r="AE109" s="73">
        <v>1.3776921973</v>
      </c>
      <c r="AF109" s="73">
        <v>1.4452518044</v>
      </c>
      <c r="AG109" s="73">
        <v>1.3733449301</v>
      </c>
      <c r="AH109" s="73">
        <v>1.4187850784</v>
      </c>
      <c r="AI109" s="73">
        <v>1.4475576725999999</v>
      </c>
      <c r="AJ109" s="73">
        <v>1.4511058663</v>
      </c>
      <c r="AK109" s="73">
        <v>1.4477446419</v>
      </c>
      <c r="AL109" s="228">
        <v>1.3566925376644601</v>
      </c>
      <c r="AM109" s="228">
        <v>1.3654813068959899</v>
      </c>
      <c r="AN109" s="228">
        <v>1.3281696043484501</v>
      </c>
      <c r="AO109" s="228">
        <v>1.3783143349062099</v>
      </c>
      <c r="AP109" s="228">
        <v>1.3737732866874901</v>
      </c>
      <c r="AQ109" s="228">
        <v>1.80619755191862</v>
      </c>
      <c r="AR109" s="228">
        <v>1.8038183900811799</v>
      </c>
      <c r="AS109" s="228">
        <v>1.7831575500102801</v>
      </c>
      <c r="AT109" s="228">
        <v>1.7469481049848901</v>
      </c>
      <c r="AU109" s="228">
        <v>1.73473094291494</v>
      </c>
      <c r="AV109" s="228">
        <v>1.7220862445621401</v>
      </c>
      <c r="AW109" s="228">
        <v>1.74857291633212</v>
      </c>
      <c r="AX109" s="228">
        <v>1.74237934089429</v>
      </c>
      <c r="AY109" s="228">
        <v>1.84322642873244</v>
      </c>
      <c r="AZ109" s="228">
        <v>1.8292820536465999</v>
      </c>
      <c r="BA109" s="228">
        <v>1.81587927671698</v>
      </c>
      <c r="BB109" s="228">
        <v>1.7831217206841501</v>
      </c>
      <c r="BC109" s="228">
        <v>1.8204745953141801</v>
      </c>
      <c r="BD109" s="228">
        <v>1.8460531862240499</v>
      </c>
      <c r="BE109" s="228">
        <v>1.8630977176635699</v>
      </c>
      <c r="BF109" s="1"/>
    </row>
    <row r="110" spans="1:58">
      <c r="A110" s="73" t="s">
        <v>304</v>
      </c>
      <c r="B110" s="73" t="s">
        <v>305</v>
      </c>
      <c r="AL110" s="228"/>
      <c r="AM110" s="228"/>
      <c r="AN110" s="228"/>
      <c r="AO110" s="228"/>
      <c r="AP110" s="228"/>
      <c r="AQ110" s="228"/>
      <c r="AR110" s="228"/>
      <c r="AS110" s="228"/>
      <c r="AT110" s="228"/>
      <c r="AU110" s="228"/>
      <c r="AV110" s="228"/>
      <c r="AW110" s="228"/>
      <c r="AX110" s="228"/>
      <c r="AY110" s="228"/>
      <c r="AZ110" s="228"/>
      <c r="BA110" s="228"/>
      <c r="BB110" s="228"/>
      <c r="BC110" s="228"/>
      <c r="BD110" s="228"/>
      <c r="BE110" s="228"/>
      <c r="BF110" s="1"/>
    </row>
    <row r="111" spans="1:58">
      <c r="A111" s="73" t="s">
        <v>306</v>
      </c>
      <c r="B111" s="73" t="s">
        <v>307</v>
      </c>
      <c r="W111" s="73">
        <v>0.60551843911000003</v>
      </c>
      <c r="X111" s="73">
        <v>0.60095515129999999</v>
      </c>
      <c r="Y111" s="73">
        <v>0.59464029371000005</v>
      </c>
      <c r="Z111" s="73">
        <v>0.60954381489999998</v>
      </c>
      <c r="AA111" s="73">
        <v>0.61170576321000003</v>
      </c>
      <c r="AB111" s="73">
        <v>0.70505054367999997</v>
      </c>
      <c r="AC111" s="73">
        <v>0.97556933262000001</v>
      </c>
      <c r="AD111" s="73">
        <v>1.0236095275999999</v>
      </c>
      <c r="AE111" s="73">
        <v>1.1044531762000001</v>
      </c>
      <c r="AF111" s="73">
        <v>1.1804980945000001</v>
      </c>
      <c r="AG111" s="73">
        <v>1.5983501348</v>
      </c>
      <c r="AH111" s="73">
        <v>2.0555518937000001</v>
      </c>
      <c r="AI111" s="73">
        <v>2.1915411804999998</v>
      </c>
      <c r="AJ111" s="73">
        <v>2.4555743619000001</v>
      </c>
      <c r="AK111" s="73">
        <v>2.6886813484999998</v>
      </c>
      <c r="AL111" s="228">
        <v>2.0044803604047199</v>
      </c>
      <c r="AM111" s="228">
        <v>2.1437440103022598</v>
      </c>
      <c r="AN111" s="228">
        <v>2.2817087042843802</v>
      </c>
      <c r="AO111" s="228">
        <v>2.4717022921769698</v>
      </c>
      <c r="AP111" s="228">
        <v>2.5571814891420299</v>
      </c>
      <c r="AQ111" s="228">
        <v>2.6710594300574901</v>
      </c>
      <c r="AR111" s="228">
        <v>2.5048912664601399</v>
      </c>
      <c r="AS111" s="228">
        <v>2.6261298682070899</v>
      </c>
      <c r="AT111" s="228">
        <v>2.6895205553275598</v>
      </c>
      <c r="AU111" s="228">
        <v>2.7766117545836799</v>
      </c>
      <c r="AV111" s="228">
        <v>2.8416286646363198</v>
      </c>
      <c r="AW111" s="228">
        <v>2.8946062116454998</v>
      </c>
      <c r="AX111" s="228">
        <v>3.0207721102258001</v>
      </c>
      <c r="AY111" s="228">
        <v>3.2423515916017598</v>
      </c>
      <c r="AZ111" s="228">
        <v>3.3319339493856499</v>
      </c>
      <c r="BA111" s="228">
        <v>3.4609876864704399</v>
      </c>
      <c r="BB111" s="228">
        <v>3.6260744503998001</v>
      </c>
      <c r="BC111" s="228">
        <v>3.68047789916249</v>
      </c>
      <c r="BD111" s="228">
        <v>3.74852381720661</v>
      </c>
      <c r="BE111" s="228">
        <v>3.8100811159977801</v>
      </c>
      <c r="BF111" s="1"/>
    </row>
    <row r="112" spans="1:58">
      <c r="A112" s="73" t="s">
        <v>308</v>
      </c>
      <c r="B112" s="73" t="s">
        <v>309</v>
      </c>
      <c r="AC112" s="73">
        <v>244.82010423</v>
      </c>
      <c r="AD112" s="73">
        <v>302.68944801999999</v>
      </c>
      <c r="AE112" s="73">
        <v>355.84104351000002</v>
      </c>
      <c r="AF112" s="73">
        <v>419.45887814999998</v>
      </c>
      <c r="AG112" s="73">
        <v>473.96253173000002</v>
      </c>
      <c r="AH112" s="73">
        <v>576.73386985000002</v>
      </c>
      <c r="AI112" s="73">
        <v>712.93790140999999</v>
      </c>
      <c r="AJ112" s="73">
        <v>702.34329950999995</v>
      </c>
      <c r="AK112" s="73">
        <v>698.15808786000002</v>
      </c>
      <c r="AL112" s="228">
        <v>611.01478542969596</v>
      </c>
      <c r="AM112" s="228">
        <v>609.33710549939406</v>
      </c>
      <c r="AN112" s="228">
        <v>607.67538504566596</v>
      </c>
      <c r="AO112" s="228">
        <v>621.13747372439298</v>
      </c>
      <c r="AP112" s="228">
        <v>637.63921683829199</v>
      </c>
      <c r="AQ112" s="228">
        <v>662.73070936941201</v>
      </c>
      <c r="AR112" s="228">
        <v>659.31934238615099</v>
      </c>
      <c r="AS112" s="228">
        <v>652.16120730299997</v>
      </c>
      <c r="AT112" s="228">
        <v>741.14573511216997</v>
      </c>
      <c r="AU112" s="228">
        <v>840.48378481517602</v>
      </c>
      <c r="AV112" s="228">
        <v>1037.3221252211499</v>
      </c>
      <c r="AW112" s="228">
        <v>1384.64805346452</v>
      </c>
      <c r="AX112" s="228">
        <v>1523.91412554313</v>
      </c>
      <c r="AY112" s="228">
        <v>1705.47164917088</v>
      </c>
      <c r="AZ112" s="228">
        <v>1807.8225600835401</v>
      </c>
      <c r="BA112" s="228">
        <v>2146.7754643788899</v>
      </c>
      <c r="BB112" s="228">
        <v>2518.38636595046</v>
      </c>
      <c r="BC112" s="228">
        <v>2792.9054743459201</v>
      </c>
      <c r="BD112" s="228">
        <v>2924.9694341926202</v>
      </c>
      <c r="BE112" s="228">
        <v>3099.1448403358499</v>
      </c>
      <c r="BF112" s="1"/>
    </row>
    <row r="113" spans="1:58">
      <c r="A113" s="73" t="s">
        <v>310</v>
      </c>
      <c r="B113" s="73" t="s">
        <v>311</v>
      </c>
      <c r="W113" s="73">
        <v>0.23525296242999999</v>
      </c>
      <c r="X113" s="73">
        <v>0.21900188994</v>
      </c>
      <c r="Y113" s="73">
        <v>0.24057237063</v>
      </c>
      <c r="Z113" s="73">
        <v>0.28535537716999998</v>
      </c>
      <c r="AA113" s="73">
        <v>0.43839684269000001</v>
      </c>
      <c r="AB113" s="73">
        <v>0.56286849047999998</v>
      </c>
      <c r="AC113" s="73">
        <v>1.1721098446</v>
      </c>
      <c r="AD113" s="73">
        <v>2.2121661131999999</v>
      </c>
      <c r="AE113" s="73">
        <v>3.8381708483999999</v>
      </c>
      <c r="AF113" s="73">
        <v>7.3702374206999997</v>
      </c>
      <c r="AG113" s="73">
        <v>9.2486786481000003</v>
      </c>
      <c r="AH113" s="73">
        <v>15.017656596</v>
      </c>
      <c r="AI113" s="73">
        <v>24.265203428</v>
      </c>
      <c r="AJ113" s="73">
        <v>35.393480236000002</v>
      </c>
      <c r="AK113" s="73">
        <v>42.751841655</v>
      </c>
      <c r="AL113" s="228">
        <v>52.065301077020003</v>
      </c>
      <c r="AM113" s="228">
        <v>71.192789713511303</v>
      </c>
      <c r="AN113" s="228">
        <v>93.889795692558707</v>
      </c>
      <c r="AO113" s="228">
        <v>100.381841184038</v>
      </c>
      <c r="AP113" s="228">
        <v>111.03569355159</v>
      </c>
      <c r="AQ113" s="228">
        <v>196.394221007119</v>
      </c>
      <c r="AR113" s="228">
        <v>205.01638075210499</v>
      </c>
      <c r="AS113" s="228">
        <v>205.54477621621501</v>
      </c>
      <c r="AT113" s="228">
        <v>191.42608617754101</v>
      </c>
      <c r="AU113" s="228">
        <v>183.71966038041899</v>
      </c>
      <c r="AV113" s="228">
        <v>188.31704389841099</v>
      </c>
      <c r="AW113" s="228">
        <v>178.54915852800099</v>
      </c>
      <c r="AX113" s="228">
        <v>181.54532398146199</v>
      </c>
      <c r="AY113" s="228">
        <v>200.24619014385399</v>
      </c>
      <c r="AZ113" s="228">
        <v>193.84169703376801</v>
      </c>
      <c r="BA113" s="228">
        <v>197.39593620898299</v>
      </c>
      <c r="BB113" s="228">
        <v>220.08467123208399</v>
      </c>
      <c r="BC113" s="228">
        <v>207.87087763094701</v>
      </c>
      <c r="BD113" s="228">
        <v>195.03574746258801</v>
      </c>
      <c r="BE113" s="228">
        <v>202.62231026916899</v>
      </c>
      <c r="BF113" s="1"/>
    </row>
    <row r="114" spans="1:58">
      <c r="A114" s="73" t="s">
        <v>312</v>
      </c>
      <c r="B114" s="73" t="s">
        <v>313</v>
      </c>
      <c r="W114" s="73">
        <v>1.9749949645</v>
      </c>
      <c r="X114" s="73">
        <v>1.8841364309999999</v>
      </c>
      <c r="Y114" s="73">
        <v>1.8523405057</v>
      </c>
      <c r="Z114" s="73">
        <v>1.9407947346000001</v>
      </c>
      <c r="AA114" s="73">
        <v>2.2312161970000002</v>
      </c>
      <c r="AB114" s="73">
        <v>2.4792526231999998</v>
      </c>
      <c r="AC114" s="73">
        <v>2.7231473169</v>
      </c>
      <c r="AD114" s="73">
        <v>4.1989044687000003</v>
      </c>
      <c r="AE114" s="73">
        <v>5.0170664358000003</v>
      </c>
      <c r="AF114" s="73">
        <v>12.697950282000001</v>
      </c>
      <c r="AG114" s="73">
        <v>19.133579299000001</v>
      </c>
      <c r="AH114" s="73">
        <v>41.957071265000003</v>
      </c>
      <c r="AI114" s="73">
        <v>46.638906583000001</v>
      </c>
      <c r="AJ114" s="73">
        <v>52.712278494000003</v>
      </c>
      <c r="AK114" s="73">
        <v>61.837570681000003</v>
      </c>
      <c r="AL114" s="228">
        <v>40.739944341954001</v>
      </c>
      <c r="AM114" s="228">
        <v>41.609926840023597</v>
      </c>
      <c r="AN114" s="228">
        <v>41.482104946529098</v>
      </c>
      <c r="AO114" s="228">
        <v>42.268246671994298</v>
      </c>
      <c r="AP114" s="228">
        <v>46.293845099073501</v>
      </c>
      <c r="AQ114" s="228">
        <v>48.251276513450797</v>
      </c>
      <c r="AR114" s="228">
        <v>46.285699330397001</v>
      </c>
      <c r="AS114" s="228">
        <v>47.643579153567501</v>
      </c>
      <c r="AT114" s="228">
        <v>49.2746795755995</v>
      </c>
      <c r="AU114" s="228">
        <v>50.302946827810601</v>
      </c>
      <c r="AV114" s="228">
        <v>52.584199207051903</v>
      </c>
      <c r="AW114" s="228">
        <v>85.934618235745006</v>
      </c>
      <c r="AX114" s="228">
        <v>94.339732599164705</v>
      </c>
      <c r="AY114" s="228">
        <v>100.87109005760099</v>
      </c>
      <c r="AZ114" s="228">
        <v>102.243066854369</v>
      </c>
      <c r="BA114" s="228">
        <v>107.780038406938</v>
      </c>
      <c r="BB114" s="228">
        <v>114.43470000000001</v>
      </c>
      <c r="BC114" s="228">
        <v>118.877331802442</v>
      </c>
      <c r="BD114" s="228">
        <v>117.019830343153</v>
      </c>
      <c r="BE114" s="228"/>
      <c r="BF114" s="1"/>
    </row>
    <row r="115" spans="1:58">
      <c r="A115" s="73" t="s">
        <v>314</v>
      </c>
      <c r="B115" s="73" t="s">
        <v>315</v>
      </c>
      <c r="AH115" s="73">
        <v>2.4162002201999999</v>
      </c>
      <c r="AI115" s="73">
        <v>2.8611187798</v>
      </c>
      <c r="AJ115" s="73">
        <v>3.3131156136</v>
      </c>
      <c r="AK115" s="73">
        <v>5.0883142127000003</v>
      </c>
      <c r="AL115" s="228"/>
      <c r="AM115" s="228"/>
      <c r="AN115" s="228"/>
      <c r="AO115" s="228">
        <v>5.7491524700856003</v>
      </c>
      <c r="AP115" s="228">
        <v>6.0614610424876503</v>
      </c>
      <c r="AQ115" s="228">
        <v>6.5815162028674701</v>
      </c>
      <c r="AR115" s="228">
        <v>7.1832850405900004</v>
      </c>
      <c r="AS115" s="228">
        <v>7.78252152572359</v>
      </c>
      <c r="AT115" s="228">
        <v>9.6832608691730506</v>
      </c>
      <c r="AU115" s="228">
        <v>11.449513478876799</v>
      </c>
      <c r="AV115" s="228">
        <v>13.0434855592926</v>
      </c>
      <c r="AW115" s="228">
        <v>14.522638564869</v>
      </c>
      <c r="AX115" s="228">
        <v>15.2801170893446</v>
      </c>
      <c r="AY115" s="228">
        <v>16.9185884387913</v>
      </c>
      <c r="AZ115" s="228">
        <v>17.4127299520264</v>
      </c>
      <c r="BA115" s="228">
        <v>18.140350606119501</v>
      </c>
      <c r="BB115" s="228">
        <v>19.108226960548901</v>
      </c>
      <c r="BC115" s="228">
        <v>19.763406644103299</v>
      </c>
      <c r="BD115" s="228">
        <v>20.756052862727099</v>
      </c>
      <c r="BE115" s="228">
        <v>21.236390220620098</v>
      </c>
      <c r="BF115" s="1"/>
    </row>
    <row r="116" spans="1:58">
      <c r="A116" s="73" t="s">
        <v>316</v>
      </c>
      <c r="B116" s="73" t="s">
        <v>317</v>
      </c>
      <c r="W116" s="73">
        <v>1.0508140000999999</v>
      </c>
      <c r="X116" s="73">
        <v>1.0296015902</v>
      </c>
      <c r="Y116" s="73">
        <v>1.0134854193</v>
      </c>
      <c r="Z116" s="73">
        <v>1.0428183102999999</v>
      </c>
      <c r="AA116" s="73">
        <v>1.0389674383</v>
      </c>
      <c r="AB116" s="73">
        <v>1.0610920309</v>
      </c>
      <c r="AC116" s="73">
        <v>1.0782868647999999</v>
      </c>
      <c r="AD116" s="73">
        <v>1.0772434245</v>
      </c>
      <c r="AE116" s="73">
        <v>1.1084700460000001</v>
      </c>
      <c r="AF116" s="73">
        <v>1.1438350394000001</v>
      </c>
      <c r="AG116" s="73">
        <v>1.3356778111000001</v>
      </c>
      <c r="AH116" s="73">
        <v>1.628007056</v>
      </c>
      <c r="AI116" s="73">
        <v>1.7395510700000001</v>
      </c>
      <c r="AJ116" s="73">
        <v>1.9338769612</v>
      </c>
      <c r="AK116" s="73">
        <v>2.4427754520999998</v>
      </c>
      <c r="AL116" s="228">
        <v>2.7507769742163699</v>
      </c>
      <c r="AM116" s="228">
        <v>3.3207641212864298</v>
      </c>
      <c r="AN116" s="228">
        <v>3.9922917132869902</v>
      </c>
      <c r="AO116" s="228">
        <v>4.4086961983100101</v>
      </c>
      <c r="AP116" s="228">
        <v>4.8442205193516203</v>
      </c>
      <c r="AQ116" s="228">
        <v>6.19620182187266</v>
      </c>
      <c r="AR116" s="228">
        <v>6.5479041790343402</v>
      </c>
      <c r="AS116" s="228">
        <v>6.7798593986622304</v>
      </c>
      <c r="AT116" s="228">
        <v>7.0301760583595696</v>
      </c>
      <c r="AU116" s="228">
        <v>7.2834863179848197</v>
      </c>
      <c r="AV116" s="228">
        <v>7.5700852838846799</v>
      </c>
      <c r="AW116" s="228">
        <v>7.7372739834686204</v>
      </c>
      <c r="AX116" s="228">
        <v>8.0360415280834605</v>
      </c>
      <c r="AY116" s="228">
        <v>8.4954427817621898</v>
      </c>
      <c r="AZ116" s="228">
        <v>9.0767294018901907</v>
      </c>
      <c r="BA116" s="228">
        <v>9.3865190051780605</v>
      </c>
      <c r="BB116" s="228">
        <v>9.9146433584958995</v>
      </c>
      <c r="BC116" s="228">
        <v>10.0884560126383</v>
      </c>
      <c r="BD116" s="228">
        <v>10.076922897544399</v>
      </c>
      <c r="BE116" s="228">
        <v>10.4810021149693</v>
      </c>
      <c r="BF116" s="1"/>
    </row>
    <row r="117" spans="1:58">
      <c r="A117" s="73" t="s">
        <v>318</v>
      </c>
      <c r="B117" s="73" t="s">
        <v>319</v>
      </c>
      <c r="W117" s="73">
        <v>4.2082308763</v>
      </c>
      <c r="X117" s="73">
        <v>4.2560823208</v>
      </c>
      <c r="Y117" s="73">
        <v>4.4001897691999998</v>
      </c>
      <c r="Z117" s="73">
        <v>4.4275836981000003</v>
      </c>
      <c r="AA117" s="73">
        <v>4.6787763922999996</v>
      </c>
      <c r="AB117" s="73">
        <v>4.7835292249999997</v>
      </c>
      <c r="AC117" s="73">
        <v>4.8553344653000003</v>
      </c>
      <c r="AD117" s="73">
        <v>5.1233323966000004</v>
      </c>
      <c r="AE117" s="73">
        <v>5.3866937299000002</v>
      </c>
      <c r="AF117" s="73">
        <v>5.8432690302000001</v>
      </c>
      <c r="AG117" s="73">
        <v>6.0556350823000002</v>
      </c>
      <c r="AH117" s="73">
        <v>6.3919201511999999</v>
      </c>
      <c r="AI117" s="73">
        <v>6.8797648013000003</v>
      </c>
      <c r="AJ117" s="73">
        <v>7.3120030623999996</v>
      </c>
      <c r="AK117" s="73">
        <v>7.6190840068999997</v>
      </c>
      <c r="AL117" s="228">
        <v>7.7046686699245903</v>
      </c>
      <c r="AM117" s="228">
        <v>8.0117283000507005</v>
      </c>
      <c r="AN117" s="228">
        <v>8.3306497612889192</v>
      </c>
      <c r="AO117" s="228">
        <v>8.3417440541769601</v>
      </c>
      <c r="AP117" s="228">
        <v>7.87951312684448</v>
      </c>
      <c r="AQ117" s="228">
        <v>7.4427020631639804</v>
      </c>
      <c r="AR117" s="228">
        <v>7.1477809407958199</v>
      </c>
      <c r="AS117" s="228">
        <v>6.8002324247319903</v>
      </c>
      <c r="AT117" s="228">
        <v>6.2667300339897603</v>
      </c>
      <c r="AU117" s="228">
        <v>5.88001541405532</v>
      </c>
      <c r="AV117" s="228">
        <v>5.6881677910501098</v>
      </c>
      <c r="AW117" s="228">
        <v>5.4891084796595901</v>
      </c>
      <c r="AX117" s="228">
        <v>5.5145688159849504</v>
      </c>
      <c r="AY117" s="228">
        <v>5.4777869600869096</v>
      </c>
      <c r="AZ117" s="228">
        <v>5.4160894677428404</v>
      </c>
      <c r="BA117" s="228">
        <v>5.3652233457929999</v>
      </c>
      <c r="BB117" s="228">
        <v>5.4615930242197503</v>
      </c>
      <c r="BC117" s="228">
        <v>5.5554631517834796</v>
      </c>
      <c r="BD117" s="228">
        <v>5.5756241543456504</v>
      </c>
      <c r="BE117" s="228">
        <v>5.6545855676853298</v>
      </c>
      <c r="BF117" s="1"/>
    </row>
    <row r="118" spans="1:58">
      <c r="A118" s="73" t="s">
        <v>320</v>
      </c>
      <c r="B118" s="73" t="s">
        <v>321</v>
      </c>
      <c r="W118" s="73">
        <v>13.183176699000001</v>
      </c>
      <c r="X118" s="73">
        <v>12.674451529000001</v>
      </c>
      <c r="Y118" s="73">
        <v>12.628764207</v>
      </c>
      <c r="Z118" s="73">
        <v>12.750899821999999</v>
      </c>
      <c r="AA118" s="73">
        <v>13.067464297000001</v>
      </c>
      <c r="AB118" s="73">
        <v>13.429587436</v>
      </c>
      <c r="AC118" s="73">
        <v>13.627451101</v>
      </c>
      <c r="AD118" s="73">
        <v>14.331747207999999</v>
      </c>
      <c r="AE118" s="73">
        <v>16.276726234000002</v>
      </c>
      <c r="AF118" s="73">
        <v>18.625290075999999</v>
      </c>
      <c r="AG118" s="73">
        <v>22.550424353</v>
      </c>
      <c r="AH118" s="73">
        <v>30.19845347</v>
      </c>
      <c r="AI118" s="73">
        <v>35.842682670000002</v>
      </c>
      <c r="AJ118" s="73">
        <v>42.53574107</v>
      </c>
      <c r="AK118" s="73">
        <v>49.78499386</v>
      </c>
      <c r="AL118" s="228">
        <v>61.716448</v>
      </c>
      <c r="AM118" s="228">
        <v>73.220446999999993</v>
      </c>
      <c r="AN118" s="228">
        <v>85.144842999999995</v>
      </c>
      <c r="AO118" s="228">
        <v>94.260751999999997</v>
      </c>
      <c r="AP118" s="228">
        <v>101.072283</v>
      </c>
      <c r="AQ118" s="228">
        <v>107.860516</v>
      </c>
      <c r="AR118" s="228">
        <v>110.569193</v>
      </c>
      <c r="AS118" s="228">
        <v>114.879687</v>
      </c>
      <c r="AT118" s="228">
        <v>120.334487</v>
      </c>
      <c r="AU118" s="228">
        <v>126.291506</v>
      </c>
      <c r="AV118" s="228">
        <v>128.59382299999999</v>
      </c>
      <c r="AW118" s="228">
        <v>128.495563</v>
      </c>
      <c r="AX118" s="228">
        <v>131.33763200000001</v>
      </c>
      <c r="AY118" s="228">
        <v>129.429305</v>
      </c>
      <c r="AZ118" s="228">
        <v>125.592803</v>
      </c>
      <c r="BA118" s="228">
        <v>125.374242</v>
      </c>
      <c r="BB118" s="228">
        <v>124.821224</v>
      </c>
      <c r="BC118" s="228">
        <v>127.118337</v>
      </c>
      <c r="BD118" s="228">
        <v>126.42889099999999</v>
      </c>
      <c r="BE118" s="228">
        <v>130.14575199999999</v>
      </c>
      <c r="BF118" s="1"/>
    </row>
    <row r="119" spans="1:58">
      <c r="A119" s="73" t="s">
        <v>322</v>
      </c>
      <c r="B119" s="73" t="s">
        <v>323</v>
      </c>
      <c r="W119" s="73">
        <v>5.8514145319999997</v>
      </c>
      <c r="X119" s="73">
        <v>7.9814104820000003</v>
      </c>
      <c r="Y119" s="73">
        <v>11.55889063</v>
      </c>
      <c r="Z119" s="73">
        <v>19.714678939999999</v>
      </c>
      <c r="AA119" s="73">
        <v>24.10868542</v>
      </c>
      <c r="AB119" s="73">
        <v>30.900169439999999</v>
      </c>
      <c r="AC119" s="73">
        <v>37.655390930000003</v>
      </c>
      <c r="AD119" s="73">
        <v>43.87971271</v>
      </c>
      <c r="AE119" s="73">
        <v>52.226652180000002</v>
      </c>
      <c r="AF119" s="73">
        <v>61.828548130000001</v>
      </c>
      <c r="AG119" s="73">
        <v>68.557979250000002</v>
      </c>
      <c r="AH119" s="73">
        <v>71.750073599999993</v>
      </c>
      <c r="AI119" s="73">
        <v>72.503100540000005</v>
      </c>
      <c r="AJ119" s="73">
        <v>72.245373830000005</v>
      </c>
      <c r="AK119" s="73">
        <v>72.607375059999995</v>
      </c>
      <c r="AL119" s="228">
        <v>73.151155000000003</v>
      </c>
      <c r="AM119" s="228">
        <v>75.056522999999999</v>
      </c>
      <c r="AN119" s="228">
        <v>74.556135999999995</v>
      </c>
      <c r="AO119" s="228">
        <v>77.308566999999996</v>
      </c>
      <c r="AP119" s="228">
        <v>79.684670999999994</v>
      </c>
      <c r="AQ119" s="228">
        <v>84.292057</v>
      </c>
      <c r="AR119" s="228">
        <v>88.863922000000002</v>
      </c>
      <c r="AS119" s="228">
        <v>91.341641999999993</v>
      </c>
      <c r="AT119" s="228">
        <v>94.341537000000002</v>
      </c>
      <c r="AU119" s="228">
        <v>94.236284999999995</v>
      </c>
      <c r="AV119" s="228">
        <v>99.078462999999999</v>
      </c>
      <c r="AW119" s="228">
        <v>107.18873000000001</v>
      </c>
      <c r="AX119" s="228">
        <v>113.109348</v>
      </c>
      <c r="AY119" s="228">
        <v>117.4213</v>
      </c>
      <c r="AZ119" s="228">
        <v>125.031678</v>
      </c>
      <c r="BA119" s="228">
        <v>131.75365199999999</v>
      </c>
      <c r="BB119" s="228">
        <v>134.75195099999999</v>
      </c>
      <c r="BC119" s="228">
        <v>137.44391999999999</v>
      </c>
      <c r="BD119" s="228">
        <v>135.84776299999999</v>
      </c>
      <c r="BE119" s="228">
        <v>138.11631299999999</v>
      </c>
      <c r="BF119" s="1"/>
    </row>
    <row r="120" spans="1:58">
      <c r="A120" s="73" t="s">
        <v>48</v>
      </c>
      <c r="B120" s="73" t="s">
        <v>324</v>
      </c>
      <c r="W120" s="73">
        <v>5.0909739210999998</v>
      </c>
      <c r="X120" s="73">
        <v>5.1587105909000002</v>
      </c>
      <c r="Y120" s="73">
        <v>5.2561094928000003</v>
      </c>
      <c r="Z120" s="73">
        <v>5.4885557327000001</v>
      </c>
      <c r="AA120" s="73">
        <v>5.7090135355999996</v>
      </c>
      <c r="AB120" s="73">
        <v>5.9383529809000004</v>
      </c>
      <c r="AC120" s="73">
        <v>6.2028378828999999</v>
      </c>
      <c r="AD120" s="73">
        <v>6.5883965014000001</v>
      </c>
      <c r="AE120" s="73">
        <v>6.8908236007000001</v>
      </c>
      <c r="AF120" s="73">
        <v>7.2011102018999997</v>
      </c>
      <c r="AG120" s="73">
        <v>7.6781466994000001</v>
      </c>
      <c r="AH120" s="73">
        <v>8.4469730739000006</v>
      </c>
      <c r="AI120" s="73">
        <v>9.0143844431000009</v>
      </c>
      <c r="AJ120" s="73">
        <v>9.6909015390000004</v>
      </c>
      <c r="AK120" s="73">
        <v>10.445386978</v>
      </c>
      <c r="AL120" s="228">
        <v>8.5073012460372404</v>
      </c>
      <c r="AM120" s="228">
        <v>8.9876564014671203</v>
      </c>
      <c r="AN120" s="228">
        <v>9.4086913153975704</v>
      </c>
      <c r="AO120" s="228">
        <v>10.0532398428969</v>
      </c>
      <c r="AP120" s="228">
        <v>10.205535461235501</v>
      </c>
      <c r="AQ120" s="228">
        <v>10.3421856996918</v>
      </c>
      <c r="AR120" s="228">
        <v>10.436903982172799</v>
      </c>
      <c r="AS120" s="228">
        <v>10.661045991391701</v>
      </c>
      <c r="AT120" s="228">
        <v>10.8569010096463</v>
      </c>
      <c r="AU120" s="228">
        <v>11.171323217855299</v>
      </c>
      <c r="AV120" s="228">
        <v>11.281641408229699</v>
      </c>
      <c r="AW120" s="228">
        <v>11.6483467180917</v>
      </c>
      <c r="AX120" s="228">
        <v>11.9995066767396</v>
      </c>
      <c r="AY120" s="228">
        <v>12.788365610118399</v>
      </c>
      <c r="AZ120" s="228">
        <v>13.461597876643101</v>
      </c>
      <c r="BA120" s="228">
        <v>14.493940953812199</v>
      </c>
      <c r="BB120" s="228">
        <v>15.1094346163569</v>
      </c>
      <c r="BC120" s="228">
        <v>15.974867208206399</v>
      </c>
      <c r="BD120" s="228">
        <v>16.724143269317999</v>
      </c>
      <c r="BE120" s="228">
        <v>16.984073873393399</v>
      </c>
      <c r="BF120" s="1"/>
    </row>
    <row r="121" spans="1:58">
      <c r="A121" s="73" t="s">
        <v>325</v>
      </c>
      <c r="B121" s="73" t="s">
        <v>326</v>
      </c>
      <c r="W121" s="73">
        <v>513.46951521999995</v>
      </c>
      <c r="X121" s="73">
        <v>518.47797448999995</v>
      </c>
      <c r="Y121" s="73">
        <v>518.32414903999995</v>
      </c>
      <c r="Z121" s="73">
        <v>569.66186632999995</v>
      </c>
      <c r="AA121" s="73">
        <v>593.22800175999998</v>
      </c>
      <c r="AB121" s="73">
        <v>600.31693091</v>
      </c>
      <c r="AC121" s="73">
        <v>586.61862560999998</v>
      </c>
      <c r="AD121" s="73">
        <v>657.90367216000004</v>
      </c>
      <c r="AE121" s="73">
        <v>716.79438061999997</v>
      </c>
      <c r="AF121" s="73">
        <v>759.82204306999995</v>
      </c>
      <c r="AG121" s="73">
        <v>788.60167238999998</v>
      </c>
      <c r="AH121" s="73">
        <v>830.01056315999995</v>
      </c>
      <c r="AI121" s="73">
        <v>856.49436103000005</v>
      </c>
      <c r="AJ121" s="73">
        <v>912.54544931999999</v>
      </c>
      <c r="AK121" s="73">
        <v>963.88350435999996</v>
      </c>
      <c r="AL121" s="228">
        <v>525.53526860262502</v>
      </c>
      <c r="AM121" s="228">
        <v>561.80790980251697</v>
      </c>
      <c r="AN121" s="228">
        <v>621.79251614594398</v>
      </c>
      <c r="AO121" s="228">
        <v>1078.12332692782</v>
      </c>
      <c r="AP121" s="228">
        <v>1212.24716362192</v>
      </c>
      <c r="AQ121" s="228">
        <v>1427.6347965211201</v>
      </c>
      <c r="AR121" s="228">
        <v>1595.36853676545</v>
      </c>
      <c r="AS121" s="228">
        <v>1663.88951328084</v>
      </c>
      <c r="AT121" s="228">
        <v>1720.8789420640501</v>
      </c>
      <c r="AU121" s="228">
        <v>1818.03578559165</v>
      </c>
      <c r="AV121" s="228">
        <v>2013.79606406894</v>
      </c>
      <c r="AW121" s="228">
        <v>2229.0070236460801</v>
      </c>
      <c r="AX121" s="228">
        <v>2415.6723621392898</v>
      </c>
      <c r="AY121" s="228">
        <v>2799.2014054665601</v>
      </c>
      <c r="AZ121" s="228">
        <v>3007.9847102342801</v>
      </c>
      <c r="BA121" s="228">
        <v>3425.2974794544798</v>
      </c>
      <c r="BB121" s="228">
        <v>3606.5660840332198</v>
      </c>
      <c r="BC121" s="228">
        <v>3675.9604348183502</v>
      </c>
      <c r="BD121" s="228">
        <v>3792.5481834347302</v>
      </c>
      <c r="BE121" s="228">
        <v>3939.56019061701</v>
      </c>
      <c r="BF121" s="1"/>
    </row>
    <row r="122" spans="1:58">
      <c r="A122" s="73" t="s">
        <v>327</v>
      </c>
      <c r="B122" s="73" t="s">
        <v>328</v>
      </c>
      <c r="W122" s="73">
        <v>48.680860135000003</v>
      </c>
      <c r="X122" s="73">
        <v>56.601142764999999</v>
      </c>
      <c r="Y122" s="73">
        <v>62.390265481</v>
      </c>
      <c r="Z122" s="73">
        <v>66.688077617999994</v>
      </c>
      <c r="AA122" s="73">
        <v>71.532289985000006</v>
      </c>
      <c r="AB122" s="73">
        <v>72.390268547000005</v>
      </c>
      <c r="AC122" s="73">
        <v>79.219287838</v>
      </c>
      <c r="AD122" s="73">
        <v>95.044383878999994</v>
      </c>
      <c r="AE122" s="73">
        <v>109.51146554</v>
      </c>
      <c r="AF122" s="73">
        <v>123.72388866</v>
      </c>
      <c r="AG122" s="73">
        <v>143.71649074999999</v>
      </c>
      <c r="AH122" s="73">
        <v>173.97836057999999</v>
      </c>
      <c r="AI122" s="73">
        <v>218.22870352000001</v>
      </c>
      <c r="AJ122" s="73">
        <v>326.63955217</v>
      </c>
      <c r="AK122" s="73">
        <v>419.23818065</v>
      </c>
      <c r="AL122" s="228">
        <v>410.21383862996601</v>
      </c>
      <c r="AM122" s="228">
        <v>519.01848385164203</v>
      </c>
      <c r="AN122" s="228">
        <v>589.52242514134002</v>
      </c>
      <c r="AO122" s="228">
        <v>637.90566186535602</v>
      </c>
      <c r="AP122" s="228">
        <v>827.50827384443903</v>
      </c>
      <c r="AQ122" s="228">
        <v>1010.79903501276</v>
      </c>
      <c r="AR122" s="228">
        <v>1134.5957542014401</v>
      </c>
      <c r="AS122" s="228">
        <v>1433.4507082789</v>
      </c>
      <c r="AT122" s="228">
        <v>1590.0479982223301</v>
      </c>
      <c r="AU122" s="228">
        <v>1865.4103107099099</v>
      </c>
      <c r="AV122" s="228">
        <v>2159.8722144649701</v>
      </c>
      <c r="AW122" s="228">
        <v>2386.1334584984202</v>
      </c>
      <c r="AX122" s="228">
        <v>2812.6921894455099</v>
      </c>
      <c r="AY122" s="228">
        <v>3268.06952281024</v>
      </c>
      <c r="AZ122" s="228">
        <v>3331.5105225580101</v>
      </c>
      <c r="BA122" s="228">
        <v>3763.9212443233801</v>
      </c>
      <c r="BB122" s="228">
        <v>4657.4631719746403</v>
      </c>
      <c r="BC122" s="228">
        <v>5572.80848778775</v>
      </c>
      <c r="BD122" s="228">
        <v>7376.6362815370303</v>
      </c>
      <c r="BE122" s="228">
        <v>8160.4821880296604</v>
      </c>
      <c r="BF122" s="1"/>
    </row>
    <row r="123" spans="1:58">
      <c r="A123" s="73" t="s">
        <v>329</v>
      </c>
      <c r="B123" s="73" t="s">
        <v>330</v>
      </c>
      <c r="AL123" s="228">
        <v>69.264348413505601</v>
      </c>
      <c r="AM123" s="228">
        <v>59.489716777943599</v>
      </c>
      <c r="AN123" s="228">
        <v>112.005120742541</v>
      </c>
      <c r="AO123" s="228">
        <v>93.228483258716906</v>
      </c>
      <c r="AP123" s="228">
        <v>157.15376790289201</v>
      </c>
      <c r="AQ123" s="228">
        <v>220.77190206577299</v>
      </c>
      <c r="AR123" s="228">
        <v>173.59633026437601</v>
      </c>
      <c r="AS123" s="228">
        <v>182.347083305355</v>
      </c>
      <c r="AT123" s="228">
        <v>192.73464177509399</v>
      </c>
      <c r="AU123" s="228">
        <v>218.94283214587</v>
      </c>
      <c r="AV123" s="228">
        <v>280.646340273882</v>
      </c>
      <c r="AW123" s="228">
        <v>321.30543873947403</v>
      </c>
      <c r="AX123" s="228">
        <v>359.97200085683198</v>
      </c>
      <c r="AY123" s="228">
        <v>459.57984800537901</v>
      </c>
      <c r="AZ123" s="228">
        <v>367.07663676395703</v>
      </c>
      <c r="BA123" s="228">
        <v>422.798835824766</v>
      </c>
      <c r="BB123" s="228">
        <v>516.52125022050802</v>
      </c>
      <c r="BC123" s="228">
        <v>520.88196707839495</v>
      </c>
      <c r="BD123" s="228">
        <v>513.61598747313099</v>
      </c>
      <c r="BE123" s="228">
        <v>497.16527309391802</v>
      </c>
      <c r="BF123" s="1"/>
    </row>
    <row r="124" spans="1:58">
      <c r="A124" s="73" t="s">
        <v>331</v>
      </c>
      <c r="B124" s="73" t="s">
        <v>332</v>
      </c>
      <c r="W124" s="73">
        <v>0.61941913900000001</v>
      </c>
      <c r="X124" s="73">
        <v>0.66512382699999995</v>
      </c>
      <c r="Y124" s="73">
        <v>0.72210755199999999</v>
      </c>
      <c r="Z124" s="73">
        <v>0.76901841999999998</v>
      </c>
      <c r="AA124" s="73">
        <v>0.78846388099999998</v>
      </c>
      <c r="AB124" s="73">
        <v>0.80477860800000001</v>
      </c>
      <c r="AC124" s="73">
        <v>0.838735279</v>
      </c>
      <c r="AD124" s="73">
        <v>0.83274854300000001</v>
      </c>
      <c r="AE124" s="73">
        <v>0.83106366499999995</v>
      </c>
      <c r="AF124" s="73">
        <v>0.84495377699999996</v>
      </c>
      <c r="AG124" s="73">
        <v>0.80756647400000003</v>
      </c>
      <c r="AH124" s="73">
        <v>0.793973398</v>
      </c>
      <c r="AI124" s="73">
        <v>0.79736542899999996</v>
      </c>
      <c r="AJ124" s="73">
        <v>0.82062146199999997</v>
      </c>
      <c r="AK124" s="73">
        <v>0.81742800100000002</v>
      </c>
      <c r="AL124" s="228">
        <v>0.82384100000000005</v>
      </c>
      <c r="AM124" s="228">
        <v>0.82847499999999996</v>
      </c>
      <c r="AN124" s="228">
        <v>0.85460999999999998</v>
      </c>
      <c r="AO124" s="228">
        <v>0.882884</v>
      </c>
      <c r="AP124" s="228">
        <v>0.92985499999999999</v>
      </c>
      <c r="AQ124" s="228">
        <v>0.96166399999999996</v>
      </c>
      <c r="AR124" s="228">
        <v>0.99225300000000005</v>
      </c>
      <c r="AS124" s="228">
        <v>1.003898</v>
      </c>
      <c r="AT124" s="228">
        <v>1.012581</v>
      </c>
      <c r="AU124" s="228">
        <v>1.0059089999999999</v>
      </c>
      <c r="AV124" s="228">
        <v>1.0102340000000001</v>
      </c>
      <c r="AW124" s="228">
        <v>0.98424199999999995</v>
      </c>
      <c r="AX124" s="228">
        <v>0.95848900000000004</v>
      </c>
      <c r="AY124" s="228">
        <v>0.95153100000000002</v>
      </c>
      <c r="AZ124" s="228">
        <v>0.89230799999999999</v>
      </c>
      <c r="BA124" s="228">
        <v>0.84247799999999995</v>
      </c>
      <c r="BB124" s="228">
        <v>0.83209599999999995</v>
      </c>
      <c r="BC124" s="228">
        <v>0.82752199999999998</v>
      </c>
      <c r="BD124" s="228">
        <v>0.819855</v>
      </c>
      <c r="BE124" s="228">
        <v>0.82920700000000003</v>
      </c>
      <c r="BF124" s="1"/>
    </row>
    <row r="125" spans="1:58">
      <c r="A125" s="73" t="s">
        <v>333</v>
      </c>
      <c r="B125" s="73" t="s">
        <v>605</v>
      </c>
      <c r="AL125" s="228"/>
      <c r="AM125" s="228"/>
      <c r="AN125" s="228"/>
      <c r="AO125" s="228"/>
      <c r="AP125" s="228"/>
      <c r="AQ125" s="228"/>
      <c r="AR125" s="228"/>
      <c r="AS125" s="228"/>
      <c r="AT125" s="228"/>
      <c r="AU125" s="228"/>
      <c r="AV125" s="228"/>
      <c r="AW125" s="228"/>
      <c r="AX125" s="228"/>
      <c r="AY125" s="228"/>
      <c r="AZ125" s="228"/>
      <c r="BA125" s="228"/>
      <c r="BB125" s="228"/>
      <c r="BC125" s="228"/>
      <c r="BD125" s="228"/>
      <c r="BE125" s="228"/>
      <c r="BF125" s="1"/>
    </row>
    <row r="126" spans="1:58">
      <c r="A126" s="73" t="s">
        <v>335</v>
      </c>
      <c r="B126" s="73" t="s">
        <v>336</v>
      </c>
      <c r="W126" s="73">
        <v>3.853099E-3</v>
      </c>
      <c r="X126" s="73">
        <v>7.9132270000000001E-3</v>
      </c>
      <c r="Y126" s="73">
        <v>1.6949657E-2</v>
      </c>
      <c r="Z126" s="73">
        <v>4.0748922E-2</v>
      </c>
      <c r="AA126" s="73">
        <v>0.190388276</v>
      </c>
      <c r="AB126" s="73">
        <v>0.67346771999999999</v>
      </c>
      <c r="AC126" s="73">
        <v>0.98916131600000001</v>
      </c>
      <c r="AD126" s="73">
        <v>1.154899838</v>
      </c>
      <c r="AE126" s="73">
        <v>1.3302697999999999</v>
      </c>
      <c r="AF126" s="73">
        <v>1.5214495299999999</v>
      </c>
      <c r="AG126" s="73">
        <v>1.6981844740000001</v>
      </c>
      <c r="AH126" s="73">
        <v>1.970196061</v>
      </c>
      <c r="AI126" s="73">
        <v>2.156549965</v>
      </c>
      <c r="AJ126" s="73">
        <v>2.344257421</v>
      </c>
      <c r="AK126" s="73">
        <v>2.5841234590000002</v>
      </c>
      <c r="AL126" s="228">
        <v>2.761695</v>
      </c>
      <c r="AM126" s="228">
        <v>2.973525</v>
      </c>
      <c r="AN126" s="228">
        <v>3.1675140000000002</v>
      </c>
      <c r="AO126" s="228">
        <v>3.348706</v>
      </c>
      <c r="AP126" s="228">
        <v>3.5046409999999999</v>
      </c>
      <c r="AQ126" s="228">
        <v>3.4439150000000001</v>
      </c>
      <c r="AR126" s="228">
        <v>3.4217949999999999</v>
      </c>
      <c r="AS126" s="228">
        <v>3.4626760000000001</v>
      </c>
      <c r="AT126" s="228">
        <v>3.626322</v>
      </c>
      <c r="AU126" s="228">
        <v>3.530408</v>
      </c>
      <c r="AV126" s="228">
        <v>3.7169370000000002</v>
      </c>
      <c r="AW126" s="228">
        <v>3.7879640000000001</v>
      </c>
      <c r="AX126" s="228">
        <v>3.7248950000000001</v>
      </c>
      <c r="AY126" s="228">
        <v>3.8672049999999998</v>
      </c>
      <c r="AZ126" s="228">
        <v>3.9662160000000002</v>
      </c>
      <c r="BA126" s="228">
        <v>3.9764569999999999</v>
      </c>
      <c r="BB126" s="228">
        <v>3.944763</v>
      </c>
      <c r="BC126" s="228">
        <v>3.9553579999999999</v>
      </c>
      <c r="BD126" s="228">
        <v>3.924382</v>
      </c>
      <c r="BE126" s="228">
        <v>3.9497469999999999</v>
      </c>
      <c r="BF126" s="1"/>
    </row>
    <row r="127" spans="1:58">
      <c r="A127" s="73" t="s">
        <v>337</v>
      </c>
      <c r="B127" s="73" t="s">
        <v>338</v>
      </c>
      <c r="W127" s="73">
        <v>0.39043795399999998</v>
      </c>
      <c r="X127" s="73">
        <v>0.42404720299999998</v>
      </c>
      <c r="Y127" s="73">
        <v>0.46980492600000001</v>
      </c>
      <c r="Z127" s="73">
        <v>0.52015525699999998</v>
      </c>
      <c r="AA127" s="73">
        <v>0.55527896499999996</v>
      </c>
      <c r="AB127" s="73">
        <v>0.58825865899999996</v>
      </c>
      <c r="AC127" s="73">
        <v>0.61848087100000004</v>
      </c>
      <c r="AD127" s="73">
        <v>0.63697039</v>
      </c>
      <c r="AE127" s="73">
        <v>0.65664041200000001</v>
      </c>
      <c r="AF127" s="73">
        <v>0.67188980899999995</v>
      </c>
      <c r="AG127" s="73">
        <v>0.70454016200000003</v>
      </c>
      <c r="AH127" s="73">
        <v>0.73200929299999995</v>
      </c>
      <c r="AI127" s="73">
        <v>0.74626169899999995</v>
      </c>
      <c r="AJ127" s="73">
        <v>0.75860869500000006</v>
      </c>
      <c r="AK127" s="73">
        <v>0.76938796899999995</v>
      </c>
      <c r="AL127" s="228">
        <v>0.78965799999999997</v>
      </c>
      <c r="AM127" s="228">
        <v>0.81009500000000001</v>
      </c>
      <c r="AN127" s="228">
        <v>0.81749300000000003</v>
      </c>
      <c r="AO127" s="228">
        <v>0.80914799999999998</v>
      </c>
      <c r="AP127" s="228">
        <v>0.81840999999999997</v>
      </c>
      <c r="AQ127" s="228">
        <v>0.81694599999999995</v>
      </c>
      <c r="AR127" s="228">
        <v>0.80709699999999995</v>
      </c>
      <c r="AS127" s="228">
        <v>0.84542300000000004</v>
      </c>
      <c r="AT127" s="228">
        <v>0.85254200000000002</v>
      </c>
      <c r="AU127" s="228">
        <v>0.87268500000000004</v>
      </c>
      <c r="AV127" s="228">
        <v>0.86664600000000003</v>
      </c>
      <c r="AW127" s="228">
        <v>0.833453</v>
      </c>
      <c r="AX127" s="228">
        <v>0.81700200000000001</v>
      </c>
      <c r="AY127" s="228">
        <v>0.78886400000000001</v>
      </c>
      <c r="AZ127" s="228">
        <v>0.77955799999999997</v>
      </c>
      <c r="BA127" s="228">
        <v>0.77972799999999998</v>
      </c>
      <c r="BB127" s="228">
        <v>0.76876800000000001</v>
      </c>
      <c r="BC127" s="228">
        <v>0.75475700000000001</v>
      </c>
      <c r="BD127" s="228">
        <v>0.74598299999999995</v>
      </c>
      <c r="BE127" s="228">
        <v>0.74862899999999999</v>
      </c>
      <c r="BF127" s="1"/>
    </row>
    <row r="128" spans="1:58">
      <c r="A128" s="73" t="s">
        <v>339</v>
      </c>
      <c r="B128" s="73" t="s">
        <v>340</v>
      </c>
      <c r="AL128" s="228">
        <v>13.0785695135339</v>
      </c>
      <c r="AM128" s="228">
        <v>15.250030281344401</v>
      </c>
      <c r="AN128" s="228">
        <v>16.560420001565301</v>
      </c>
      <c r="AO128" s="228">
        <v>20.259210093038899</v>
      </c>
      <c r="AP128" s="228">
        <v>21.308571175267701</v>
      </c>
      <c r="AQ128" s="228">
        <v>23.0420029038001</v>
      </c>
      <c r="AR128" s="228">
        <v>24.199827748146699</v>
      </c>
      <c r="AS128" s="228">
        <v>26.2567182999042</v>
      </c>
      <c r="AT128" s="228">
        <v>28.735845833861202</v>
      </c>
      <c r="AU128" s="228">
        <v>31.562961863710299</v>
      </c>
      <c r="AV128" s="228">
        <v>34.086070669350804</v>
      </c>
      <c r="AW128" s="228">
        <v>35.9961735394009</v>
      </c>
      <c r="AX128" s="228">
        <v>39.032447362787202</v>
      </c>
      <c r="AY128" s="228">
        <v>43.428107163224603</v>
      </c>
      <c r="AZ128" s="228">
        <v>48.159788906436297</v>
      </c>
      <c r="BA128" s="228">
        <v>52.260272292922203</v>
      </c>
      <c r="BB128" s="228">
        <v>54.1216932566238</v>
      </c>
      <c r="BC128" s="228">
        <v>56.641141114537398</v>
      </c>
      <c r="BD128" s="228">
        <v>60.470439889112399</v>
      </c>
      <c r="BE128" s="228">
        <v>63.9687634699564</v>
      </c>
      <c r="BF128" s="1"/>
    </row>
    <row r="129" spans="1:58">
      <c r="A129" s="73" t="s">
        <v>341</v>
      </c>
      <c r="B129" s="73" t="s">
        <v>342</v>
      </c>
      <c r="W129" s="73">
        <v>247.5629801</v>
      </c>
      <c r="X129" s="73">
        <v>233.58395899999999</v>
      </c>
      <c r="Y129" s="73">
        <v>223.5984201</v>
      </c>
      <c r="Z129" s="73">
        <v>217.05698989999999</v>
      </c>
      <c r="AA129" s="73">
        <v>212.8474995</v>
      </c>
      <c r="AB129" s="73">
        <v>208.6160845</v>
      </c>
      <c r="AC129" s="73">
        <v>207.67900560000001</v>
      </c>
      <c r="AD129" s="73">
        <v>201.5482236</v>
      </c>
      <c r="AE129" s="73">
        <v>195.4635854</v>
      </c>
      <c r="AF129" s="73">
        <v>192.5246439</v>
      </c>
      <c r="AG129" s="73">
        <v>189.55505880000001</v>
      </c>
      <c r="AH129" s="73">
        <v>187.83691630000001</v>
      </c>
      <c r="AI129" s="73">
        <v>186.3935243</v>
      </c>
      <c r="AJ129" s="73">
        <v>183.18762770000001</v>
      </c>
      <c r="AK129" s="73">
        <v>179.64060319999999</v>
      </c>
      <c r="AL129" s="228">
        <v>174.49126000000001</v>
      </c>
      <c r="AM129" s="228">
        <v>170.40861899999999</v>
      </c>
      <c r="AN129" s="228">
        <v>168.53811400000001</v>
      </c>
      <c r="AO129" s="228">
        <v>166.63787199999999</v>
      </c>
      <c r="AP129" s="228">
        <v>162.03574</v>
      </c>
      <c r="AQ129" s="228">
        <v>154.968931</v>
      </c>
      <c r="AR129" s="228">
        <v>149.70107300000001</v>
      </c>
      <c r="AS129" s="228">
        <v>143.774204</v>
      </c>
      <c r="AT129" s="228">
        <v>139.790404</v>
      </c>
      <c r="AU129" s="228">
        <v>134.20940100000001</v>
      </c>
      <c r="AV129" s="228">
        <v>129.55195499999999</v>
      </c>
      <c r="AW129" s="228">
        <v>124.659667</v>
      </c>
      <c r="AX129" s="228">
        <v>120.297882</v>
      </c>
      <c r="AY129" s="228">
        <v>116.845814</v>
      </c>
      <c r="AZ129" s="228">
        <v>115.49665899999999</v>
      </c>
      <c r="BA129" s="228">
        <v>111.633387</v>
      </c>
      <c r="BB129" s="228">
        <v>107.45428099999999</v>
      </c>
      <c r="BC129" s="228">
        <v>104.273972</v>
      </c>
      <c r="BD129" s="228">
        <v>102.743178</v>
      </c>
      <c r="BE129" s="228">
        <v>104.71517</v>
      </c>
      <c r="BF129" s="1"/>
    </row>
    <row r="130" spans="1:58">
      <c r="A130" s="73" t="s">
        <v>343</v>
      </c>
      <c r="B130" s="73" t="s">
        <v>344</v>
      </c>
      <c r="W130" s="73">
        <v>0.28831687164000003</v>
      </c>
      <c r="X130" s="73">
        <v>0.31340267794999999</v>
      </c>
      <c r="Y130" s="73">
        <v>0.31848759265999999</v>
      </c>
      <c r="Z130" s="73">
        <v>0.32292248595</v>
      </c>
      <c r="AA130" s="73">
        <v>0.31040141289000001</v>
      </c>
      <c r="AB130" s="73">
        <v>0.29684100643</v>
      </c>
      <c r="AC130" s="73">
        <v>0.29057720368000001</v>
      </c>
      <c r="AD130" s="73">
        <v>0.28006777706000002</v>
      </c>
      <c r="AE130" s="73">
        <v>0.28271696558999998</v>
      </c>
      <c r="AF130" s="73">
        <v>0.32978192512999999</v>
      </c>
      <c r="AG130" s="73">
        <v>0.35395961662999997</v>
      </c>
      <c r="AH130" s="73">
        <v>0.35973029493000003</v>
      </c>
      <c r="AI130" s="73">
        <v>0.37543631741</v>
      </c>
      <c r="AJ130" s="73">
        <v>0.37772692443</v>
      </c>
      <c r="AK130" s="73">
        <v>0.39564774458000002</v>
      </c>
      <c r="AL130" s="228">
        <v>0.205076278967109</v>
      </c>
      <c r="AM130" s="228">
        <v>0.205554456030935</v>
      </c>
      <c r="AN130" s="228">
        <v>0.20458606383479999</v>
      </c>
      <c r="AO130" s="228">
        <v>0.214573151509525</v>
      </c>
      <c r="AP130" s="228">
        <v>0.21049257932235399</v>
      </c>
      <c r="AQ130" s="228">
        <v>0.204960963407437</v>
      </c>
      <c r="AR130" s="228">
        <v>0.20195680765485199</v>
      </c>
      <c r="AS130" s="228">
        <v>0.20073571586682501</v>
      </c>
      <c r="AT130" s="228">
        <v>0.201031151274359</v>
      </c>
      <c r="AU130" s="228">
        <v>0.20168817424711299</v>
      </c>
      <c r="AV130" s="228">
        <v>0.19935692905729699</v>
      </c>
      <c r="AW130" s="228">
        <v>0.21401664541651499</v>
      </c>
      <c r="AX130" s="228">
        <v>0.21899777496321399</v>
      </c>
      <c r="AY130" s="228">
        <v>0.25745798509443402</v>
      </c>
      <c r="AZ130" s="228">
        <v>0.26271991087861002</v>
      </c>
      <c r="BA130" s="228">
        <v>0.28138371322165401</v>
      </c>
      <c r="BB130" s="228">
        <v>0.293373076292266</v>
      </c>
      <c r="BC130" s="228">
        <v>0.30116997629025499</v>
      </c>
      <c r="BD130" s="228">
        <v>0.31336413667616903</v>
      </c>
      <c r="BE130" s="228">
        <v>0.31949587765589499</v>
      </c>
      <c r="BF130" s="1"/>
    </row>
    <row r="131" spans="1:58">
      <c r="A131" s="73" t="s">
        <v>345</v>
      </c>
      <c r="B131" s="73" t="s">
        <v>346</v>
      </c>
      <c r="AG131" s="73">
        <v>1.1075133868000001E-3</v>
      </c>
      <c r="AH131" s="73">
        <v>2.1032001904999998E-3</v>
      </c>
      <c r="AI131" s="73">
        <v>3.2384728309999999E-2</v>
      </c>
      <c r="AJ131" s="73">
        <v>0.42574249064000003</v>
      </c>
      <c r="AK131" s="73">
        <v>6.8709219509999997</v>
      </c>
      <c r="AL131" s="228">
        <v>10.8870394840937</v>
      </c>
      <c r="AM131" s="228">
        <v>14.850945736738201</v>
      </c>
      <c r="AN131" s="228">
        <v>16.957033985444799</v>
      </c>
      <c r="AO131" s="228">
        <v>17.724923656836101</v>
      </c>
      <c r="AP131" s="228">
        <v>19.776179244391599</v>
      </c>
      <c r="AQ131" s="228">
        <v>22.705781322997598</v>
      </c>
      <c r="AR131" s="228">
        <v>24.4545829991714</v>
      </c>
      <c r="AS131" s="228">
        <v>25.482548385059999</v>
      </c>
      <c r="AT131" s="228">
        <v>27.917140126879399</v>
      </c>
      <c r="AU131" s="228">
        <v>31.553009268122</v>
      </c>
      <c r="AV131" s="228">
        <v>36.033623514148204</v>
      </c>
      <c r="AW131" s="228">
        <v>42.493957489870098</v>
      </c>
      <c r="AX131" s="228">
        <v>47.8194005050971</v>
      </c>
      <c r="AY131" s="228">
        <v>56.718529859151097</v>
      </c>
      <c r="AZ131" s="228">
        <v>58.931696556629099</v>
      </c>
      <c r="BA131" s="228">
        <v>69.598258970666393</v>
      </c>
      <c r="BB131" s="228">
        <v>80.170698680040999</v>
      </c>
      <c r="BC131" s="228">
        <v>82.555803192125296</v>
      </c>
      <c r="BD131" s="228">
        <v>89.201468083284595</v>
      </c>
      <c r="BE131" s="228">
        <v>93.203394354851099</v>
      </c>
      <c r="BF131" s="1"/>
    </row>
    <row r="132" spans="1:58">
      <c r="A132" s="73" t="s">
        <v>46</v>
      </c>
      <c r="B132" s="73" t="s">
        <v>347</v>
      </c>
      <c r="W132" s="73">
        <v>5.0482104598999999</v>
      </c>
      <c r="X132" s="73">
        <v>5.1165549161000001</v>
      </c>
      <c r="Y132" s="73">
        <v>5.3817934040999997</v>
      </c>
      <c r="Z132" s="73">
        <v>5.7898720445</v>
      </c>
      <c r="AA132" s="73">
        <v>6.1489651924000004</v>
      </c>
      <c r="AB132" s="73">
        <v>6.4623281639999997</v>
      </c>
      <c r="AC132" s="73">
        <v>6.8716599991000002</v>
      </c>
      <c r="AD132" s="73">
        <v>7.0366935052999997</v>
      </c>
      <c r="AE132" s="73">
        <v>7.2388720276000003</v>
      </c>
      <c r="AF132" s="73">
        <v>7.6577686213999998</v>
      </c>
      <c r="AG132" s="73">
        <v>8.1627614689999994</v>
      </c>
      <c r="AH132" s="73">
        <v>8.8838118196</v>
      </c>
      <c r="AI132" s="73">
        <v>10.344712801</v>
      </c>
      <c r="AJ132" s="73">
        <v>12.724183955000001</v>
      </c>
      <c r="AK132" s="73">
        <v>14.592281127</v>
      </c>
      <c r="AL132" s="228">
        <v>10.585848764083799</v>
      </c>
      <c r="AM132" s="228">
        <v>14.7612424992454</v>
      </c>
      <c r="AN132" s="228">
        <v>16.1724307702702</v>
      </c>
      <c r="AO132" s="228">
        <v>17.107744213536598</v>
      </c>
      <c r="AP132" s="228">
        <v>17.556560687934201</v>
      </c>
      <c r="AQ132" s="228">
        <v>18.2096097023156</v>
      </c>
      <c r="AR132" s="228">
        <v>18.083953394531001</v>
      </c>
      <c r="AS132" s="228">
        <v>17.976748367263401</v>
      </c>
      <c r="AT132" s="228">
        <v>18.717584605543198</v>
      </c>
      <c r="AU132" s="228">
        <v>19.514950480884899</v>
      </c>
      <c r="AV132" s="228">
        <v>19.832961734387201</v>
      </c>
      <c r="AW132" s="228">
        <v>23.7694239786073</v>
      </c>
      <c r="AX132" s="228">
        <v>25.035477600392301</v>
      </c>
      <c r="AY132" s="228">
        <v>28.274019938157199</v>
      </c>
      <c r="AZ132" s="228">
        <v>31.326449552403101</v>
      </c>
      <c r="BA132" s="228">
        <v>31.596460619072399</v>
      </c>
      <c r="BB132" s="228">
        <v>34.298100498250299</v>
      </c>
      <c r="BC132" s="228">
        <v>36.854612573421299</v>
      </c>
      <c r="BD132" s="228">
        <v>38.146403815369297</v>
      </c>
      <c r="BE132" s="228">
        <v>40.4259556479549</v>
      </c>
      <c r="BF132" s="1"/>
    </row>
    <row r="133" spans="1:58">
      <c r="A133" s="73" t="s">
        <v>348</v>
      </c>
      <c r="B133" s="73" t="s">
        <v>349</v>
      </c>
      <c r="W133" s="73">
        <v>0.42564966001999999</v>
      </c>
      <c r="X133" s="73">
        <v>0.41910876982</v>
      </c>
      <c r="Y133" s="73">
        <v>0.42415581685999998</v>
      </c>
      <c r="Z133" s="73">
        <v>0.41828645474999998</v>
      </c>
      <c r="AA133" s="73">
        <v>0.40779650893000002</v>
      </c>
      <c r="AB133" s="73">
        <v>0.38751066279000002</v>
      </c>
      <c r="AC133" s="73">
        <v>0.37671431101000002</v>
      </c>
      <c r="AD133" s="73">
        <v>0.41916618071</v>
      </c>
      <c r="AE133" s="73">
        <v>0.39576114629999998</v>
      </c>
      <c r="AF133" s="73">
        <v>0.39496579418</v>
      </c>
      <c r="AG133" s="73">
        <v>0.36282729227999999</v>
      </c>
      <c r="AH133" s="73">
        <v>0.61821830102999997</v>
      </c>
      <c r="AI133" s="73">
        <v>0.64743869506999996</v>
      </c>
      <c r="AJ133" s="73">
        <v>0.64650599571</v>
      </c>
      <c r="AK133" s="73">
        <v>0.64948882653999995</v>
      </c>
      <c r="AL133" s="228">
        <v>0.97296416142794495</v>
      </c>
      <c r="AM133" s="228">
        <v>1.0048353282331299</v>
      </c>
      <c r="AN133" s="228">
        <v>1.0053891939048101</v>
      </c>
      <c r="AO133" s="228">
        <v>1.02727269994441</v>
      </c>
      <c r="AP133" s="228">
        <v>1.03504585032242</v>
      </c>
      <c r="AQ133" s="228">
        <v>0.98346581526034604</v>
      </c>
      <c r="AR133" s="228">
        <v>1.00038080973002</v>
      </c>
      <c r="AS133" s="228">
        <v>1.06792208341066</v>
      </c>
      <c r="AT133" s="228">
        <v>1.051884893185</v>
      </c>
      <c r="AU133" s="228">
        <v>0.99225581159127596</v>
      </c>
      <c r="AV133" s="228">
        <v>0.96300025541037904</v>
      </c>
      <c r="AW133" s="228">
        <v>0.97840187024200198</v>
      </c>
      <c r="AX133" s="228">
        <v>0.93742817819621105</v>
      </c>
      <c r="AY133" s="228">
        <v>0.97996396666719499</v>
      </c>
      <c r="AZ133" s="228">
        <v>0.99125161954373298</v>
      </c>
      <c r="BA133" s="228">
        <v>0.99025338851968103</v>
      </c>
      <c r="BB133" s="228">
        <v>0.96162138169192601</v>
      </c>
      <c r="BC133" s="228">
        <v>0.92984705739862294</v>
      </c>
      <c r="BD133" s="228">
        <v>0.92133355419288299</v>
      </c>
      <c r="BE133" s="228">
        <v>0.92572317962756501</v>
      </c>
      <c r="BF133" s="1"/>
    </row>
    <row r="134" spans="1:58">
      <c r="A134" s="73" t="s">
        <v>350</v>
      </c>
      <c r="B134" s="73" t="s">
        <v>351</v>
      </c>
      <c r="AL134" s="228"/>
      <c r="AM134" s="228"/>
      <c r="AN134" s="228"/>
      <c r="AO134" s="228"/>
      <c r="AP134" s="228"/>
      <c r="AQ134" s="228"/>
      <c r="AR134" s="228"/>
      <c r="AS134" s="228"/>
      <c r="AT134" s="228"/>
      <c r="AU134" s="228"/>
      <c r="AV134" s="228"/>
      <c r="AW134" s="228"/>
      <c r="AX134" s="228"/>
      <c r="AY134" s="228"/>
      <c r="AZ134" s="228"/>
      <c r="BA134" s="228"/>
      <c r="BB134" s="228"/>
      <c r="BC134" s="228"/>
      <c r="BD134" s="228"/>
      <c r="BE134" s="228"/>
      <c r="BF134" s="1"/>
    </row>
    <row r="135" spans="1:58">
      <c r="A135" s="73" t="s">
        <v>352</v>
      </c>
      <c r="B135" s="73" t="s">
        <v>353</v>
      </c>
      <c r="W135" s="73">
        <v>427.98274520000001</v>
      </c>
      <c r="X135" s="73">
        <v>459.31636350000002</v>
      </c>
      <c r="Y135" s="73">
        <v>459.55828220000001</v>
      </c>
      <c r="Z135" s="73">
        <v>463.6530573</v>
      </c>
      <c r="AA135" s="73">
        <v>466.77869470000002</v>
      </c>
      <c r="AB135" s="73">
        <v>471.99423680000001</v>
      </c>
      <c r="AC135" s="73">
        <v>481.18515539999999</v>
      </c>
      <c r="AD135" s="73">
        <v>489.85292349999997</v>
      </c>
      <c r="AE135" s="73">
        <v>505.25466399999999</v>
      </c>
      <c r="AF135" s="73">
        <v>514.74973910000006</v>
      </c>
      <c r="AG135" s="73">
        <v>547.08496890000004</v>
      </c>
      <c r="AH135" s="73">
        <v>582.35061489999998</v>
      </c>
      <c r="AI135" s="73">
        <v>613.5145867</v>
      </c>
      <c r="AJ135" s="73">
        <v>638.95962680000002</v>
      </c>
      <c r="AK135" s="73">
        <v>674.02375410000002</v>
      </c>
      <c r="AL135" s="228">
        <v>715.43325900000002</v>
      </c>
      <c r="AM135" s="228">
        <v>732.50558100000001</v>
      </c>
      <c r="AN135" s="228">
        <v>749.44874800000002</v>
      </c>
      <c r="AO135" s="228">
        <v>775.632791</v>
      </c>
      <c r="AP135" s="228">
        <v>754.89296999999999</v>
      </c>
      <c r="AQ135" s="228">
        <v>747.23061700000005</v>
      </c>
      <c r="AR135" s="228">
        <v>757.25076899999999</v>
      </c>
      <c r="AS135" s="228">
        <v>769.77179000000001</v>
      </c>
      <c r="AT135" s="228">
        <v>792.16131399999995</v>
      </c>
      <c r="AU135" s="228">
        <v>793.96830299999999</v>
      </c>
      <c r="AV135" s="228">
        <v>788.92013499999996</v>
      </c>
      <c r="AW135" s="228">
        <v>772.192409</v>
      </c>
      <c r="AX135" s="228">
        <v>770.20590400000003</v>
      </c>
      <c r="AY135" s="228">
        <v>785.71788600000002</v>
      </c>
      <c r="AZ135" s="228">
        <v>824.76121799999999</v>
      </c>
      <c r="BA135" s="228">
        <v>840.56926699999997</v>
      </c>
      <c r="BB135" s="228">
        <v>854.58572300000003</v>
      </c>
      <c r="BC135" s="228">
        <v>854.88726799999995</v>
      </c>
      <c r="BD135" s="228">
        <v>871.412824</v>
      </c>
      <c r="BE135" s="228">
        <v>881.92877399999998</v>
      </c>
      <c r="BF135" s="1"/>
    </row>
    <row r="136" spans="1:58">
      <c r="A136" s="73" t="s">
        <v>354</v>
      </c>
      <c r="B136" s="73" t="s">
        <v>355</v>
      </c>
      <c r="AL136" s="228"/>
      <c r="AM136" s="228"/>
      <c r="AN136" s="228"/>
      <c r="AO136" s="228"/>
      <c r="AP136" s="228"/>
      <c r="AQ136" s="228">
        <v>0.32039809652568901</v>
      </c>
      <c r="AR136" s="228">
        <v>0.34897370594734201</v>
      </c>
      <c r="AS136" s="228">
        <v>0.34990196431857601</v>
      </c>
      <c r="AT136" s="228">
        <v>0.335614708952713</v>
      </c>
      <c r="AU136" s="228">
        <v>0.314101836266239</v>
      </c>
      <c r="AV136" s="228">
        <v>0.29454353312651999</v>
      </c>
      <c r="AW136" s="228">
        <v>0.29584824936410498</v>
      </c>
      <c r="AX136" s="228">
        <v>0.29180230778799299</v>
      </c>
      <c r="AY136" s="228">
        <v>0.30656212326409898</v>
      </c>
      <c r="AZ136" s="228">
        <v>0.30857350147949603</v>
      </c>
      <c r="BA136" s="228">
        <v>0.31915729834164902</v>
      </c>
      <c r="BB136" s="228">
        <v>0.32693860000000002</v>
      </c>
      <c r="BC136" s="228">
        <v>0.328270293980716</v>
      </c>
      <c r="BD136" s="228">
        <v>0.329269190696239</v>
      </c>
      <c r="BE136" s="228">
        <v>0.33507150753987602</v>
      </c>
      <c r="BF136" s="1"/>
    </row>
    <row r="137" spans="1:58">
      <c r="A137" s="73" t="s">
        <v>356</v>
      </c>
      <c r="B137" s="73" t="s">
        <v>357</v>
      </c>
      <c r="W137" s="73">
        <v>0.29449206969000002</v>
      </c>
      <c r="X137" s="73">
        <v>0.30009543389999999</v>
      </c>
      <c r="Y137" s="73">
        <v>0.28686904315</v>
      </c>
      <c r="Z137" s="73">
        <v>0.24474173796000001</v>
      </c>
      <c r="AA137" s="73">
        <v>0.23670665983</v>
      </c>
      <c r="AB137" s="73">
        <v>0.24085388155000001</v>
      </c>
      <c r="AC137" s="73">
        <v>0.17504166474999999</v>
      </c>
      <c r="AD137" s="73">
        <v>0.18840190846999999</v>
      </c>
      <c r="AE137" s="73">
        <v>0.18746173686000001</v>
      </c>
      <c r="AF137" s="73">
        <v>0.17754691478000001</v>
      </c>
      <c r="AI137" s="73">
        <v>0.1718344161</v>
      </c>
      <c r="AJ137" s="73">
        <v>0.15572784716999999</v>
      </c>
      <c r="AK137" s="73">
        <v>0.14366090836000001</v>
      </c>
      <c r="AL137" s="228">
        <v>8.5284319603274497E-2</v>
      </c>
      <c r="AM137" s="228">
        <v>9.6746829508708304E-2</v>
      </c>
      <c r="AN137" s="228">
        <v>9.0629784316312606E-2</v>
      </c>
      <c r="AO137" s="228">
        <v>7.4282411653752198E-2</v>
      </c>
      <c r="AP137" s="228">
        <v>8.63852546849075E-2</v>
      </c>
      <c r="AQ137" s="228">
        <v>0.101800605296054</v>
      </c>
      <c r="AR137" s="228">
        <v>9.1390420734633104E-2</v>
      </c>
      <c r="AS137" s="228">
        <v>9.4646861608600696E-2</v>
      </c>
      <c r="AT137" s="228">
        <v>9.7366267879044802E-2</v>
      </c>
      <c r="AU137" s="228">
        <v>0.10504209848924501</v>
      </c>
      <c r="AV137" s="228">
        <v>0.12452038741730501</v>
      </c>
      <c r="AW137" s="228">
        <v>0.140347713747936</v>
      </c>
      <c r="AX137" s="228">
        <v>0.14259720198866599</v>
      </c>
      <c r="AY137" s="228">
        <v>0.16595330876368999</v>
      </c>
      <c r="AZ137" s="228">
        <v>0.13634674364079599</v>
      </c>
      <c r="BA137" s="228">
        <v>0.14974195851811301</v>
      </c>
      <c r="BB137" s="228">
        <v>0.17198825946888899</v>
      </c>
      <c r="BC137" s="228">
        <v>0.18160430338793901</v>
      </c>
      <c r="BD137" s="228">
        <v>0.179338020897646</v>
      </c>
      <c r="BE137" s="228">
        <v>0.16938568345649699</v>
      </c>
      <c r="BF137" s="1"/>
    </row>
    <row r="138" spans="1:58">
      <c r="A138" s="73" t="s">
        <v>358</v>
      </c>
      <c r="B138" s="73" t="s">
        <v>359</v>
      </c>
      <c r="AD138" s="73">
        <v>5.2582865629000001E-3</v>
      </c>
      <c r="AE138" s="73">
        <v>4.9859436324999999E-3</v>
      </c>
      <c r="AF138" s="73">
        <v>5.1407446913999998E-3</v>
      </c>
      <c r="AG138" s="73">
        <v>5.3459312603000003E-3</v>
      </c>
      <c r="AH138" s="73">
        <v>1.2137086456E-2</v>
      </c>
      <c r="AI138" s="73">
        <v>0.11056539915999999</v>
      </c>
      <c r="AJ138" s="73">
        <v>0.92443451151</v>
      </c>
      <c r="AK138" s="73">
        <v>2.5446941327000001</v>
      </c>
      <c r="AL138" s="228">
        <v>2.8624066617961801</v>
      </c>
      <c r="AM138" s="228">
        <v>3.8046092368850699</v>
      </c>
      <c r="AN138" s="228">
        <v>4.4628832210410696</v>
      </c>
      <c r="AO138" s="228">
        <v>4.8157386254331698</v>
      </c>
      <c r="AP138" s="228">
        <v>6.5253691698487097</v>
      </c>
      <c r="AQ138" s="228">
        <v>8.1144628591857906</v>
      </c>
      <c r="AR138" s="228">
        <v>8.5153868687059902</v>
      </c>
      <c r="AS138" s="228">
        <v>8.5565081785252808</v>
      </c>
      <c r="AT138" s="228">
        <v>8.7226917587241299</v>
      </c>
      <c r="AU138" s="228">
        <v>8.9229283626407501</v>
      </c>
      <c r="AV138" s="228">
        <v>9.2610239680168096</v>
      </c>
      <c r="AW138" s="228">
        <v>9.8288164990177602</v>
      </c>
      <c r="AX138" s="228">
        <v>10.9983036479285</v>
      </c>
      <c r="AY138" s="228">
        <v>13.183084504964</v>
      </c>
      <c r="AZ138" s="228">
        <v>13.6116900997391</v>
      </c>
      <c r="BA138" s="228">
        <v>14.796753927567099</v>
      </c>
      <c r="BB138" s="228">
        <v>17.756726536082699</v>
      </c>
      <c r="BC138" s="228">
        <v>18.953546205434801</v>
      </c>
      <c r="BD138" s="228">
        <v>19.268249669044199</v>
      </c>
      <c r="BE138" s="228">
        <v>20.4966926972671</v>
      </c>
      <c r="BF138" s="1"/>
    </row>
    <row r="139" spans="1:58">
      <c r="A139" s="73" t="s">
        <v>360</v>
      </c>
      <c r="B139" s="73" t="s">
        <v>361</v>
      </c>
      <c r="AA139" s="73">
        <v>33.725053567000003</v>
      </c>
      <c r="AB139" s="73">
        <v>53.936640003999997</v>
      </c>
      <c r="AC139" s="73">
        <v>79.723995457000001</v>
      </c>
      <c r="AD139" s="73">
        <v>88.629562531999994</v>
      </c>
      <c r="AE139" s="73">
        <v>107.78604598</v>
      </c>
      <c r="AF139" s="73">
        <v>161.28425005</v>
      </c>
      <c r="AG139" s="73">
        <v>214.29555547999999</v>
      </c>
      <c r="AH139" s="73">
        <v>234.13665760999999</v>
      </c>
      <c r="AI139" s="73">
        <v>243.05098322000001</v>
      </c>
      <c r="AJ139" s="73">
        <v>264.43296222999999</v>
      </c>
      <c r="AK139" s="73">
        <v>279.11305850000002</v>
      </c>
      <c r="AL139" s="228">
        <v>209.39039396619299</v>
      </c>
      <c r="AM139" s="228">
        <v>233.86042301193399</v>
      </c>
      <c r="AN139" s="228">
        <v>274.422255170467</v>
      </c>
      <c r="AO139" s="228">
        <v>500.88540707621098</v>
      </c>
      <c r="AP139" s="228">
        <v>1124.6771490797801</v>
      </c>
      <c r="AQ139" s="228">
        <v>1372.3441139612</v>
      </c>
      <c r="AR139" s="228">
        <v>1460.75543425909</v>
      </c>
      <c r="AS139" s="228">
        <v>1529.57183884654</v>
      </c>
      <c r="AT139" s="228">
        <v>1701.3743518656199</v>
      </c>
      <c r="AU139" s="228">
        <v>1832.8600213857001</v>
      </c>
      <c r="AV139" s="228">
        <v>1929.15190812183</v>
      </c>
      <c r="AW139" s="228">
        <v>2073.88349417482</v>
      </c>
      <c r="AX139" s="228">
        <v>2170.3836694174802</v>
      </c>
      <c r="AY139" s="228">
        <v>2317.2981472026099</v>
      </c>
      <c r="AZ139" s="228">
        <v>2232.3996425840701</v>
      </c>
      <c r="BA139" s="228">
        <v>2426.4166198355101</v>
      </c>
      <c r="BB139" s="228">
        <v>2467.7526409859802</v>
      </c>
      <c r="BC139" s="228">
        <v>2528.6249643864799</v>
      </c>
      <c r="BD139" s="228">
        <v>2696.21229732642</v>
      </c>
      <c r="BE139" s="228">
        <v>2649.3673305837101</v>
      </c>
      <c r="BF139" s="1"/>
    </row>
    <row r="140" spans="1:58">
      <c r="A140" s="73" t="s">
        <v>362</v>
      </c>
      <c r="B140" s="73" t="s">
        <v>363</v>
      </c>
      <c r="W140" s="73">
        <v>3.7204578936999998E-3</v>
      </c>
      <c r="X140" s="73">
        <v>3.4947669138999998E-3</v>
      </c>
      <c r="Y140" s="73">
        <v>3.3693842016000002E-3</v>
      </c>
      <c r="Z140" s="73">
        <v>3.1022988196000001E-3</v>
      </c>
      <c r="AA140" s="73">
        <v>2.9439138446999999E-3</v>
      </c>
      <c r="AB140" s="73">
        <v>2.7865871857000002E-3</v>
      </c>
      <c r="AC140" s="73">
        <v>2.6881203162000002E-3</v>
      </c>
      <c r="AD140" s="73">
        <v>2.5894248719E-3</v>
      </c>
      <c r="AE140" s="73">
        <v>2.5052463313000001E-3</v>
      </c>
      <c r="AF140" s="73">
        <v>2.5075084408000001E-3</v>
      </c>
      <c r="AG140" s="73">
        <v>2.9989836777999999E-3</v>
      </c>
      <c r="AH140" s="73">
        <v>7.6170066953999997E-3</v>
      </c>
      <c r="AI140" s="73">
        <v>7.7024903948999995E-2</v>
      </c>
      <c r="AJ140" s="73">
        <v>0.11584276449</v>
      </c>
      <c r="AK140" s="73">
        <v>0.15468182989000001</v>
      </c>
      <c r="AL140" s="228">
        <v>0.273871417063838</v>
      </c>
      <c r="AM140" s="228">
        <v>0.30881993689139198</v>
      </c>
      <c r="AN140" s="228">
        <v>0.324408814889043</v>
      </c>
      <c r="AO140" s="228">
        <v>0.33295079295645402</v>
      </c>
      <c r="AP140" s="228">
        <v>0.34240372627787802</v>
      </c>
      <c r="AQ140" s="228">
        <v>0.35427835186168599</v>
      </c>
      <c r="AR140" s="228">
        <v>0.353363282625688</v>
      </c>
      <c r="AS140" s="228">
        <v>0.35505783313941602</v>
      </c>
      <c r="AT140" s="228">
        <v>0.367677390474421</v>
      </c>
      <c r="AU140" s="228">
        <v>0.389837312664986</v>
      </c>
      <c r="AV140" s="228">
        <v>0.42966726188979099</v>
      </c>
      <c r="AW140" s="228">
        <v>0.463499233554026</v>
      </c>
      <c r="AX140" s="228">
        <v>0.53883568548387095</v>
      </c>
      <c r="AY140" s="228">
        <v>0.56187603195843205</v>
      </c>
      <c r="AZ140" s="228">
        <v>0.515598155348585</v>
      </c>
      <c r="BA140" s="228">
        <v>0.49075266353534203</v>
      </c>
      <c r="BB140" s="228">
        <v>0.50531060382804804</v>
      </c>
      <c r="BC140" s="228">
        <v>0.507581336848964</v>
      </c>
      <c r="BD140" s="228">
        <v>0.50134778462061702</v>
      </c>
      <c r="BE140" s="228">
        <v>0.50226100310114496</v>
      </c>
      <c r="BF140" s="1"/>
    </row>
    <row r="141" spans="1:58">
      <c r="A141" s="73" t="s">
        <v>364</v>
      </c>
      <c r="B141" s="73" t="s">
        <v>365</v>
      </c>
      <c r="AE141" s="73">
        <v>87.054880873000002</v>
      </c>
      <c r="AF141" s="73">
        <v>145.13826488000001</v>
      </c>
      <c r="AG141" s="73">
        <v>161.511911</v>
      </c>
      <c r="AH141" s="73">
        <v>236.70851195</v>
      </c>
      <c r="AI141" s="73">
        <v>509.99127258999999</v>
      </c>
      <c r="AJ141" s="73">
        <v>644.28439170000001</v>
      </c>
      <c r="AK141" s="73">
        <v>718.56776522999996</v>
      </c>
      <c r="AL141" s="228">
        <v>701.103442380096</v>
      </c>
      <c r="AM141" s="228">
        <v>741.47367247873399</v>
      </c>
      <c r="AN141" s="228">
        <v>840.98260702928599</v>
      </c>
      <c r="AO141" s="228">
        <v>865.99149169531199</v>
      </c>
      <c r="AP141" s="228">
        <v>859.24556565797502</v>
      </c>
      <c r="AQ141" s="228">
        <v>822.56872776437604</v>
      </c>
      <c r="AR141" s="228">
        <v>791.10763535715796</v>
      </c>
      <c r="AS141" s="228">
        <v>817.87969571821895</v>
      </c>
      <c r="AT141" s="228">
        <v>814.48825792656601</v>
      </c>
      <c r="AU141" s="228">
        <v>769.56770031782503</v>
      </c>
      <c r="AV141" s="228">
        <v>737.47312051353003</v>
      </c>
      <c r="AW141" s="228">
        <v>721.03555723775605</v>
      </c>
      <c r="AX141" s="228">
        <v>723.87455528370197</v>
      </c>
      <c r="AY141" s="228">
        <v>763.34528023990094</v>
      </c>
      <c r="AZ141" s="228">
        <v>837.16497516220397</v>
      </c>
      <c r="BA141" s="228">
        <v>828.38259140868695</v>
      </c>
      <c r="BB141" s="228">
        <v>838.9864</v>
      </c>
      <c r="BC141" s="228">
        <v>869.35144159304798</v>
      </c>
      <c r="BD141" s="228">
        <v>871.49130647111303</v>
      </c>
      <c r="BE141" s="228">
        <v>868.29058123362495</v>
      </c>
      <c r="BF141" s="1"/>
    </row>
    <row r="142" spans="1:58">
      <c r="A142" s="73" t="s">
        <v>366</v>
      </c>
      <c r="B142" s="73" t="s">
        <v>367</v>
      </c>
      <c r="W142" s="73">
        <v>0.64496728622999999</v>
      </c>
      <c r="X142" s="73">
        <v>0.66386571076000001</v>
      </c>
      <c r="Y142" s="73">
        <v>0.69885922209999995</v>
      </c>
      <c r="Z142" s="73">
        <v>0.74106133781000005</v>
      </c>
      <c r="AA142" s="73">
        <v>0.74891902489999995</v>
      </c>
      <c r="AB142" s="73">
        <v>0.82965808114999995</v>
      </c>
      <c r="AC142" s="73">
        <v>0.92229174361999999</v>
      </c>
      <c r="AD142" s="73">
        <v>0.96896514989000004</v>
      </c>
      <c r="AE142" s="73">
        <v>1.1171478271999999</v>
      </c>
      <c r="AF142" s="73">
        <v>1.2321263850999999</v>
      </c>
      <c r="AG142" s="73">
        <v>1.3253933321</v>
      </c>
      <c r="AH142" s="73">
        <v>1.4805468272</v>
      </c>
      <c r="AI142" s="73">
        <v>1.6493319033</v>
      </c>
      <c r="AJ142" s="73">
        <v>1.7845386274999999</v>
      </c>
      <c r="AK142" s="73">
        <v>1.8807635198999999</v>
      </c>
      <c r="AL142" s="228">
        <v>1.6624402281411601</v>
      </c>
      <c r="AM142" s="228">
        <v>1.7469448712953699</v>
      </c>
      <c r="AN142" s="228">
        <v>1.86369065733501</v>
      </c>
      <c r="AO142" s="228">
        <v>2.07186274151716</v>
      </c>
      <c r="AP142" s="228">
        <v>2.1971242548073402</v>
      </c>
      <c r="AQ142" s="228">
        <v>2.2332233918315199</v>
      </c>
      <c r="AR142" s="228">
        <v>2.3802170584765898</v>
      </c>
      <c r="AS142" s="228">
        <v>2.6543439080748401</v>
      </c>
      <c r="AT142" s="228">
        <v>2.63263894147661</v>
      </c>
      <c r="AU142" s="228">
        <v>2.72380535707507</v>
      </c>
      <c r="AV142" s="228">
        <v>2.8044223687204202</v>
      </c>
      <c r="AW142" s="228">
        <v>2.90035655950537</v>
      </c>
      <c r="AX142" s="228">
        <v>3.1378110904253398</v>
      </c>
      <c r="AY142" s="228">
        <v>3.4837516645589401</v>
      </c>
      <c r="AZ142" s="228">
        <v>3.6011047003744299</v>
      </c>
      <c r="BA142" s="228">
        <v>3.6414711140408502</v>
      </c>
      <c r="BB142" s="228">
        <v>3.9229388679908102</v>
      </c>
      <c r="BC142" s="228">
        <v>3.9210802912215601</v>
      </c>
      <c r="BD142" s="228">
        <v>4.0467735824264599</v>
      </c>
      <c r="BE142" s="228">
        <v>4.2541187869961004</v>
      </c>
      <c r="BF142" s="1"/>
    </row>
    <row r="143" spans="1:58">
      <c r="A143" s="73" t="s">
        <v>368</v>
      </c>
      <c r="B143" s="73" t="s">
        <v>369</v>
      </c>
      <c r="W143" s="73">
        <v>0.73719687608999995</v>
      </c>
      <c r="X143" s="73">
        <v>0.68213624984999999</v>
      </c>
      <c r="Y143" s="73">
        <v>0.67255502607999995</v>
      </c>
      <c r="Z143" s="73">
        <v>0.62851375025</v>
      </c>
      <c r="AA143" s="73">
        <v>0.63766959227999997</v>
      </c>
      <c r="AB143" s="73">
        <v>0.6261075613</v>
      </c>
      <c r="AC143" s="73">
        <v>0.61531024089999997</v>
      </c>
      <c r="AD143" s="73">
        <v>0.69850610327999996</v>
      </c>
      <c r="AE143" s="73">
        <v>0.73546631631000003</v>
      </c>
      <c r="AF143" s="73">
        <v>0.73196272850999999</v>
      </c>
      <c r="AG143" s="73">
        <v>0.70403672695999997</v>
      </c>
      <c r="AH143" s="73">
        <v>0.71865074473000001</v>
      </c>
      <c r="AI143" s="73">
        <v>0.69634264737999996</v>
      </c>
      <c r="AJ143" s="73">
        <v>0.72962046612999998</v>
      </c>
      <c r="AK143" s="73">
        <v>0.75327709413999999</v>
      </c>
      <c r="AL143" s="228"/>
      <c r="AM143" s="228"/>
      <c r="AN143" s="228"/>
      <c r="AO143" s="228">
        <v>0.30490935877842601</v>
      </c>
      <c r="AP143" s="228">
        <v>0.30306972682432998</v>
      </c>
      <c r="AQ143" s="228">
        <v>0.27590468842585097</v>
      </c>
      <c r="AR143" s="228">
        <v>0.258111695084833</v>
      </c>
      <c r="AS143" s="228">
        <v>0.25533593917918401</v>
      </c>
      <c r="AT143" s="228">
        <v>0.27455823278574198</v>
      </c>
      <c r="AU143" s="228">
        <v>0.29712907308255099</v>
      </c>
      <c r="AV143" s="228">
        <v>0.31679670943260102</v>
      </c>
      <c r="AW143" s="228">
        <v>0.31241838143165401</v>
      </c>
      <c r="AX143" s="228">
        <v>0.33992247621243799</v>
      </c>
      <c r="AY143" s="228">
        <v>0.35788427182558902</v>
      </c>
      <c r="AZ143" s="228">
        <v>0.45838024996078203</v>
      </c>
      <c r="BA143" s="228">
        <v>0.47763702705580102</v>
      </c>
      <c r="BB143" s="228">
        <v>0.51705841650490303</v>
      </c>
      <c r="BC143" s="228">
        <v>0.52819522700833998</v>
      </c>
      <c r="BD143" s="228">
        <v>0.53697708575732706</v>
      </c>
      <c r="BE143" s="228">
        <v>0.54352566148824799</v>
      </c>
      <c r="BF143" s="1"/>
    </row>
    <row r="144" spans="1:58">
      <c r="A144" s="73" t="s">
        <v>370</v>
      </c>
      <c r="B144" s="73" t="s">
        <v>371</v>
      </c>
      <c r="AL144" s="228"/>
      <c r="AM144" s="228"/>
      <c r="AN144" s="228"/>
      <c r="AO144" s="228"/>
      <c r="AP144" s="228">
        <v>0.19013158921883899</v>
      </c>
      <c r="AQ144" s="228">
        <v>0.21063912173191299</v>
      </c>
      <c r="AR144" s="228">
        <v>0.22074285797367499</v>
      </c>
      <c r="AS144" s="228">
        <v>0.27664239146007102</v>
      </c>
      <c r="AT144" s="228">
        <v>0.31019007220342298</v>
      </c>
      <c r="AU144" s="228">
        <v>0.370132034363931</v>
      </c>
      <c r="AV144" s="228">
        <v>0.46103877674441901</v>
      </c>
      <c r="AW144" s="228">
        <v>0.48961402578805002</v>
      </c>
      <c r="AX144" s="228">
        <v>0.52947910215876903</v>
      </c>
      <c r="AY144" s="228">
        <v>0.63265185636659205</v>
      </c>
      <c r="AZ144" s="228">
        <v>0.46894862375697799</v>
      </c>
      <c r="BA144" s="228">
        <v>0.52889707521751395</v>
      </c>
      <c r="BB144" s="228">
        <v>0.61277309999999996</v>
      </c>
      <c r="BC144" s="228">
        <v>0.716145392706243</v>
      </c>
      <c r="BD144" s="228">
        <v>0.65797848898095301</v>
      </c>
      <c r="BE144" s="228">
        <v>0.53625170719929904</v>
      </c>
      <c r="BF144" s="1"/>
    </row>
    <row r="145" spans="1:58">
      <c r="A145" s="73" t="s">
        <v>372</v>
      </c>
      <c r="B145" s="73" t="s">
        <v>373</v>
      </c>
      <c r="AL145" s="228"/>
      <c r="AM145" s="228"/>
      <c r="AN145" s="228"/>
      <c r="AO145" s="228"/>
      <c r="AP145" s="228"/>
      <c r="AQ145" s="228"/>
      <c r="AR145" s="228"/>
      <c r="AS145" s="228"/>
      <c r="AT145" s="228"/>
      <c r="AU145" s="228"/>
      <c r="AV145" s="228"/>
      <c r="AW145" s="228"/>
      <c r="AX145" s="228"/>
      <c r="AY145" s="228"/>
      <c r="AZ145" s="228"/>
      <c r="BA145" s="228"/>
      <c r="BB145" s="228"/>
      <c r="BC145" s="228"/>
      <c r="BD145" s="228"/>
      <c r="BE145" s="228"/>
      <c r="BF145" s="1"/>
    </row>
    <row r="146" spans="1:58">
      <c r="A146" s="73" t="s">
        <v>374</v>
      </c>
      <c r="B146" s="73" t="s">
        <v>375</v>
      </c>
      <c r="AG146" s="73">
        <v>3.8920400048999999E-3</v>
      </c>
      <c r="AH146" s="73">
        <v>1.2358995866E-2</v>
      </c>
      <c r="AI146" s="73">
        <v>0.12616124936000001</v>
      </c>
      <c r="AJ146" s="73">
        <v>0.50146595591999998</v>
      </c>
      <c r="AK146" s="73">
        <v>0.79437214</v>
      </c>
      <c r="AL146" s="228">
        <v>0.34617624353896798</v>
      </c>
      <c r="AM146" s="228">
        <v>0.40661707325348601</v>
      </c>
      <c r="AN146" s="228">
        <v>0.44907543016692802</v>
      </c>
      <c r="AO146" s="228">
        <v>0.45913851220955698</v>
      </c>
      <c r="AP146" s="228">
        <v>0.44992640947499701</v>
      </c>
      <c r="AQ146" s="228">
        <v>0.43930738493414201</v>
      </c>
      <c r="AR146" s="228">
        <v>0.423174052345408</v>
      </c>
      <c r="AS146" s="228">
        <v>0.41138867976182297</v>
      </c>
      <c r="AT146" s="228">
        <v>0.39629720347643899</v>
      </c>
      <c r="AU146" s="228">
        <v>0.40753641278221497</v>
      </c>
      <c r="AV146" s="228">
        <v>0.43054249138603201</v>
      </c>
      <c r="AW146" s="228">
        <v>0.44018949153648002</v>
      </c>
      <c r="AX146" s="228">
        <v>0.466216831425598</v>
      </c>
      <c r="AY146" s="228">
        <v>0.491578436666119</v>
      </c>
      <c r="AZ146" s="228">
        <v>0.465907857853332</v>
      </c>
      <c r="BA146" s="228">
        <v>0.450539580707985</v>
      </c>
      <c r="BB146" s="228">
        <v>0.45800935476314603</v>
      </c>
      <c r="BC146" s="228">
        <v>0.45585382855237799</v>
      </c>
      <c r="BD146" s="228">
        <v>0.44588012627625501</v>
      </c>
      <c r="BE146" s="228">
        <v>0.44890416269083999</v>
      </c>
      <c r="BF146" s="1"/>
    </row>
    <row r="147" spans="1:58">
      <c r="A147" s="73" t="s">
        <v>376</v>
      </c>
      <c r="B147" s="73" t="s">
        <v>377</v>
      </c>
      <c r="W147" s="73">
        <v>0.91608826499999996</v>
      </c>
      <c r="X147" s="73">
        <v>0.89774220999999998</v>
      </c>
      <c r="Y147" s="73">
        <v>0.93767033600000005</v>
      </c>
      <c r="Z147" s="73">
        <v>0.96349585699999996</v>
      </c>
      <c r="AA147" s="73">
        <v>0.96954849700000001</v>
      </c>
      <c r="AB147" s="73">
        <v>0.96991097400000004</v>
      </c>
      <c r="AC147" s="73">
        <v>0.94790359899999999</v>
      </c>
      <c r="AD147" s="73">
        <v>0.92148206099999996</v>
      </c>
      <c r="AE147" s="73">
        <v>0.91543245900000003</v>
      </c>
      <c r="AF147" s="73">
        <v>0.91749535999999998</v>
      </c>
      <c r="AG147" s="73">
        <v>0.90554116900000003</v>
      </c>
      <c r="AH147" s="73">
        <v>0.89048650100000004</v>
      </c>
      <c r="AI147" s="73">
        <v>0.90226593799999999</v>
      </c>
      <c r="AJ147" s="73">
        <v>0.93561826199999998</v>
      </c>
      <c r="AK147" s="73">
        <v>0.94891178300000001</v>
      </c>
      <c r="AL147" s="228">
        <v>0.94984100000000005</v>
      </c>
      <c r="AM147" s="228">
        <v>0.94840999999999998</v>
      </c>
      <c r="AN147" s="228">
        <v>0.95940700000000001</v>
      </c>
      <c r="AO147" s="228">
        <v>0.94893799999999995</v>
      </c>
      <c r="AP147" s="228">
        <v>0.94135899999999995</v>
      </c>
      <c r="AQ147" s="228">
        <v>0.93962000000000001</v>
      </c>
      <c r="AR147" s="228">
        <v>0.94751799999999997</v>
      </c>
      <c r="AS147" s="228">
        <v>0.93438299999999996</v>
      </c>
      <c r="AT147" s="228">
        <v>0.94042999999999999</v>
      </c>
      <c r="AU147" s="228">
        <v>0.92259500000000005</v>
      </c>
      <c r="AV147" s="228">
        <v>0.95289599999999997</v>
      </c>
      <c r="AW147" s="228">
        <v>0.914439</v>
      </c>
      <c r="AX147" s="228">
        <v>0.92457100000000003</v>
      </c>
      <c r="AY147" s="228">
        <v>0.90622999999999998</v>
      </c>
      <c r="AZ147" s="228">
        <v>0.90727199999999997</v>
      </c>
      <c r="BA147" s="228">
        <v>0.92170399999999997</v>
      </c>
      <c r="BB147" s="228">
        <v>0.89449400000000001</v>
      </c>
      <c r="BC147" s="228">
        <v>0.90395800000000004</v>
      </c>
      <c r="BD147" s="228">
        <v>0.89289600000000002</v>
      </c>
      <c r="BE147" s="228">
        <v>0.89269900000000002</v>
      </c>
      <c r="BF147" s="1"/>
    </row>
    <row r="148" spans="1:58">
      <c r="A148" s="73" t="s">
        <v>378</v>
      </c>
      <c r="B148" s="73" t="s">
        <v>379</v>
      </c>
      <c r="Y148" s="73">
        <v>2.5952698489000001</v>
      </c>
      <c r="Z148" s="73">
        <v>2.7074841696999998</v>
      </c>
      <c r="AA148" s="73">
        <v>3.0121452840999998</v>
      </c>
      <c r="AB148" s="73">
        <v>2.9855817010000001</v>
      </c>
      <c r="AC148" s="73">
        <v>3.0873263679999998</v>
      </c>
      <c r="AD148" s="73">
        <v>3.4058919541999999</v>
      </c>
      <c r="AE148" s="73">
        <v>3.5801367268000002</v>
      </c>
      <c r="AF148" s="73">
        <v>3.8993685720000002</v>
      </c>
      <c r="AG148" s="73">
        <v>4.1894915286999996</v>
      </c>
      <c r="AH148" s="73">
        <v>4.5181495729999996</v>
      </c>
      <c r="AI148" s="73">
        <v>5.1430966196999996</v>
      </c>
      <c r="AJ148" s="73">
        <v>5.5106553831999996</v>
      </c>
      <c r="AK148" s="73">
        <v>5.7497343951</v>
      </c>
      <c r="AL148" s="228">
        <v>4.0466235808607598</v>
      </c>
      <c r="AM148" s="228">
        <v>4.0306143507682304</v>
      </c>
      <c r="AN148" s="228">
        <v>4.0067820075359899</v>
      </c>
      <c r="AO148" s="228">
        <v>3.85274127493568</v>
      </c>
      <c r="AP148" s="228">
        <v>3.7246968250199202</v>
      </c>
      <c r="AQ148" s="228">
        <v>3.56820551251649</v>
      </c>
      <c r="AR148" s="228">
        <v>3.62299498040346</v>
      </c>
      <c r="AS148" s="228">
        <v>3.5248162324294001</v>
      </c>
      <c r="AT148" s="228">
        <v>3.4665459198091599</v>
      </c>
      <c r="AU148" s="228">
        <v>3.44166468228343</v>
      </c>
      <c r="AV148" s="228">
        <v>3.5259860205632698</v>
      </c>
      <c r="AW148" s="228">
        <v>3.6890780657648201</v>
      </c>
      <c r="AX148" s="228">
        <v>3.9119130922720302</v>
      </c>
      <c r="AY148" s="228">
        <v>4.2525458936356504</v>
      </c>
      <c r="AZ148" s="228">
        <v>4.2469190462862398</v>
      </c>
      <c r="BA148" s="228">
        <v>4.3885528461000298</v>
      </c>
      <c r="BB148" s="228">
        <v>4.5885452082837501</v>
      </c>
      <c r="BC148" s="228">
        <v>4.82854690513342</v>
      </c>
      <c r="BD148" s="228">
        <v>5.1312958537889504</v>
      </c>
      <c r="BE148" s="228">
        <v>5.4881627892752798</v>
      </c>
      <c r="BF148" s="1"/>
    </row>
    <row r="149" spans="1:58">
      <c r="A149" s="73" t="s">
        <v>380</v>
      </c>
      <c r="B149" s="73" t="s">
        <v>381</v>
      </c>
      <c r="AG149" s="73">
        <v>4.7692384296999998E-2</v>
      </c>
      <c r="AH149" s="73">
        <v>8.9357955279000006E-2</v>
      </c>
      <c r="AI149" s="73">
        <v>1.2004954031999999</v>
      </c>
      <c r="AJ149" s="73">
        <v>6.3688507914999999</v>
      </c>
      <c r="AK149" s="73">
        <v>15.722329728</v>
      </c>
      <c r="AL149" s="228">
        <v>17.969406679872701</v>
      </c>
      <c r="AM149" s="228">
        <v>18.152803476961299</v>
      </c>
      <c r="AN149" s="228">
        <v>18.548695153181399</v>
      </c>
      <c r="AO149" s="228">
        <v>18.492653680878998</v>
      </c>
      <c r="AP149" s="228">
        <v>18.797877129796401</v>
      </c>
      <c r="AQ149" s="228">
        <v>19.795070906859099</v>
      </c>
      <c r="AR149" s="228">
        <v>19.8596449033233</v>
      </c>
      <c r="AS149" s="228">
        <v>19.982632947779098</v>
      </c>
      <c r="AT149" s="228">
        <v>19.763591982905002</v>
      </c>
      <c r="AU149" s="228">
        <v>19.088731646018001</v>
      </c>
      <c r="AV149" s="228">
        <v>18.389041187763599</v>
      </c>
      <c r="AW149" s="228">
        <v>17.864306447930598</v>
      </c>
      <c r="AX149" s="228">
        <v>18.794306061394401</v>
      </c>
      <c r="AY149" s="228">
        <v>18.706559929885501</v>
      </c>
      <c r="AZ149" s="228">
        <v>17.812641287639</v>
      </c>
      <c r="BA149" s="228">
        <v>18.155573376102598</v>
      </c>
      <c r="BB149" s="228">
        <v>19.301339741119399</v>
      </c>
      <c r="BC149" s="228">
        <v>18.966222666727301</v>
      </c>
      <c r="BD149" s="228">
        <v>18.901736668169999</v>
      </c>
      <c r="BE149" s="228">
        <v>18.734196087786302</v>
      </c>
      <c r="BF149" s="1"/>
    </row>
    <row r="150" spans="1:58">
      <c r="A150" s="73" t="s">
        <v>45</v>
      </c>
      <c r="B150" s="73" t="s">
        <v>382</v>
      </c>
      <c r="W150" s="73">
        <v>32.243681170000002</v>
      </c>
      <c r="X150" s="73">
        <v>37.341997300999999</v>
      </c>
      <c r="Y150" s="73">
        <v>45.255452826999999</v>
      </c>
      <c r="Z150" s="73">
        <v>52.881035308999998</v>
      </c>
      <c r="AA150" s="73">
        <v>56.195473526000001</v>
      </c>
      <c r="AB150" s="73">
        <v>60.212155559999999</v>
      </c>
      <c r="AC150" s="73">
        <v>67.234631460000003</v>
      </c>
      <c r="AD150" s="73">
        <v>80.365347295000007</v>
      </c>
      <c r="AE150" s="73">
        <v>94.096051066000001</v>
      </c>
      <c r="AF150" s="73">
        <v>101.54349765000001</v>
      </c>
      <c r="AG150" s="73">
        <v>109.04317706</v>
      </c>
      <c r="AH150" s="73">
        <v>119.04705288</v>
      </c>
      <c r="AI150" s="73">
        <v>133.39791367000001</v>
      </c>
      <c r="AJ150" s="73">
        <v>146.30679906</v>
      </c>
      <c r="AK150" s="73">
        <v>203.11275472</v>
      </c>
      <c r="AL150" s="228">
        <v>196.01454435996601</v>
      </c>
      <c r="AM150" s="228">
        <v>226.84055103660901</v>
      </c>
      <c r="AN150" s="228">
        <v>239.28974838707501</v>
      </c>
      <c r="AO150" s="228">
        <v>256.69209965126799</v>
      </c>
      <c r="AP150" s="228">
        <v>277.38399422403899</v>
      </c>
      <c r="AQ150" s="228">
        <v>290.829758093019</v>
      </c>
      <c r="AR150" s="228">
        <v>305.01363696762297</v>
      </c>
      <c r="AS150" s="228">
        <v>346.29112374940598</v>
      </c>
      <c r="AT150" s="228">
        <v>348.90726672532401</v>
      </c>
      <c r="AU150" s="228">
        <v>388.14149400547802</v>
      </c>
      <c r="AV150" s="228">
        <v>444.932476052396</v>
      </c>
      <c r="AW150" s="228">
        <v>481.18171220215999</v>
      </c>
      <c r="AX150" s="228">
        <v>513.71944318651197</v>
      </c>
      <c r="AY150" s="228">
        <v>549.64786910219402</v>
      </c>
      <c r="AZ150" s="228">
        <v>591.12470844385496</v>
      </c>
      <c r="BA150" s="228">
        <v>635.35087607234902</v>
      </c>
      <c r="BB150" s="228">
        <v>673.72976017364601</v>
      </c>
      <c r="BC150" s="228">
        <v>698.18388561937297</v>
      </c>
      <c r="BD150" s="228">
        <v>723.66690230077597</v>
      </c>
      <c r="BE150" s="228">
        <v>753.95715284266601</v>
      </c>
      <c r="BF150" s="1"/>
    </row>
    <row r="151" spans="1:58">
      <c r="A151" s="73" t="s">
        <v>47</v>
      </c>
      <c r="B151" s="73" t="s">
        <v>383</v>
      </c>
      <c r="W151" s="73">
        <v>0.48811594729000002</v>
      </c>
      <c r="X151" s="73">
        <v>0.51950507705000004</v>
      </c>
      <c r="Y151" s="73">
        <v>0.53698866742999996</v>
      </c>
      <c r="Z151" s="73">
        <v>0.57456421438000005</v>
      </c>
      <c r="AA151" s="73">
        <v>0.62449378114999998</v>
      </c>
      <c r="AB151" s="73">
        <v>0.66010689179000004</v>
      </c>
      <c r="AC151" s="73">
        <v>0.73289528354</v>
      </c>
      <c r="AD151" s="73">
        <v>0.83111270698999995</v>
      </c>
      <c r="AE151" s="73">
        <v>1.0528563393999999</v>
      </c>
      <c r="AF151" s="73">
        <v>1.2430552253</v>
      </c>
      <c r="AG151" s="73">
        <v>1.3253117700000001</v>
      </c>
      <c r="AH151" s="73">
        <v>1.4188029972</v>
      </c>
      <c r="AI151" s="73">
        <v>1.5740153114</v>
      </c>
      <c r="AJ151" s="73">
        <v>1.9742066507</v>
      </c>
      <c r="AK151" s="73">
        <v>2.4411903234999999</v>
      </c>
      <c r="AL151" s="228">
        <v>4.9558393690528897</v>
      </c>
      <c r="AM151" s="228">
        <v>7.41464533156757</v>
      </c>
      <c r="AN151" s="228">
        <v>8.8087133972099796</v>
      </c>
      <c r="AO151" s="228">
        <v>10.417625467496</v>
      </c>
      <c r="AP151" s="228">
        <v>14.3331192371003</v>
      </c>
      <c r="AQ151" s="228">
        <v>18.293318820394699</v>
      </c>
      <c r="AR151" s="228">
        <v>22.468483969499498</v>
      </c>
      <c r="AS151" s="228">
        <v>35.885059224856199</v>
      </c>
      <c r="AT151" s="228">
        <v>38.547630258787699</v>
      </c>
      <c r="AU151" s="228">
        <v>43.2968306500712</v>
      </c>
      <c r="AV151" s="228">
        <v>46.549802481753602</v>
      </c>
      <c r="AW151" s="228">
        <v>57.4984981019199</v>
      </c>
      <c r="AX151" s="228">
        <v>61.603933750274798</v>
      </c>
      <c r="AY151" s="228">
        <v>65.647928515643798</v>
      </c>
      <c r="AZ151" s="228">
        <v>70.608984991051202</v>
      </c>
      <c r="BA151" s="228">
        <v>74.907701805451197</v>
      </c>
      <c r="BB151" s="228">
        <v>76.259177959986502</v>
      </c>
      <c r="BC151" s="228">
        <v>88.175524724084596</v>
      </c>
      <c r="BD151" s="228">
        <v>110.642285836778</v>
      </c>
      <c r="BE151" s="228">
        <v>131.89679943796801</v>
      </c>
      <c r="BF151" s="1"/>
    </row>
    <row r="152" spans="1:58">
      <c r="A152" s="73" t="s">
        <v>384</v>
      </c>
      <c r="B152" s="73" t="s">
        <v>385</v>
      </c>
      <c r="W152" s="73">
        <v>1.6232185693000001</v>
      </c>
      <c r="X152" s="73">
        <v>1.4998555408000001</v>
      </c>
      <c r="Y152" s="73">
        <v>1.4494657648</v>
      </c>
      <c r="Z152" s="73">
        <v>1.4666741236</v>
      </c>
      <c r="AA152" s="73">
        <v>1.4919839291000001</v>
      </c>
      <c r="AB152" s="73">
        <v>1.4259187653000001</v>
      </c>
      <c r="AC152" s="73">
        <v>1.274258332</v>
      </c>
      <c r="AD152" s="73">
        <v>1.3064559895000001</v>
      </c>
      <c r="AE152" s="73">
        <v>1.3081939574999999</v>
      </c>
      <c r="AF152" s="73">
        <v>1.3169985071999999</v>
      </c>
      <c r="AG152" s="73">
        <v>1.3171782978</v>
      </c>
      <c r="AH152" s="73">
        <v>1.3195423244</v>
      </c>
      <c r="AI152" s="73">
        <v>1.3235312985000001</v>
      </c>
      <c r="AJ152" s="73">
        <v>1.3467658811000001</v>
      </c>
      <c r="AK152" s="73">
        <v>1.3718620325999999</v>
      </c>
      <c r="AL152" s="228">
        <v>1.01963734707863</v>
      </c>
      <c r="AM152" s="228">
        <v>1.03820658210101</v>
      </c>
      <c r="AN152" s="228">
        <v>1.05628640750504</v>
      </c>
      <c r="AO152" s="228">
        <v>1.1337571107455</v>
      </c>
      <c r="AP152" s="228">
        <v>1.11717955304237</v>
      </c>
      <c r="AQ152" s="228">
        <v>1.1890432250018601</v>
      </c>
      <c r="AR152" s="228">
        <v>1.1441597929389999</v>
      </c>
      <c r="AS152" s="228">
        <v>1.16211620546146</v>
      </c>
      <c r="AT152" s="228">
        <v>1.17698698894668</v>
      </c>
      <c r="AU152" s="228">
        <v>1.21432747583857</v>
      </c>
      <c r="AV152" s="228">
        <v>1.28073605677153</v>
      </c>
      <c r="AW152" s="228">
        <v>1.29202461166058</v>
      </c>
      <c r="AX152" s="228">
        <v>1.3199660447425701</v>
      </c>
      <c r="AY152" s="228">
        <v>1.42906146326587</v>
      </c>
      <c r="AZ152" s="228">
        <v>1.33330724056523</v>
      </c>
      <c r="BA152" s="228">
        <v>1.4129269131964499</v>
      </c>
      <c r="BB152" s="228">
        <v>1.45927175813657</v>
      </c>
      <c r="BC152" s="228">
        <v>1.4478694534215399</v>
      </c>
      <c r="BD152" s="228">
        <v>1.42912378665271</v>
      </c>
      <c r="BE152" s="228">
        <v>1.44340604392257</v>
      </c>
      <c r="BF152" s="1"/>
    </row>
    <row r="153" spans="1:58">
      <c r="A153" s="73" t="s">
        <v>386</v>
      </c>
      <c r="B153" s="73" t="s">
        <v>387</v>
      </c>
      <c r="AL153" s="228"/>
      <c r="AM153" s="228"/>
      <c r="AN153" s="228"/>
      <c r="AO153" s="228"/>
      <c r="AP153" s="228"/>
      <c r="AQ153" s="228"/>
      <c r="AR153" s="228">
        <v>6.5573304722757397</v>
      </c>
      <c r="AS153" s="228">
        <v>6.5794773390036996</v>
      </c>
      <c r="AT153" s="228">
        <v>6.4717171231714898</v>
      </c>
      <c r="AU153" s="228">
        <v>6.3605099570956298</v>
      </c>
      <c r="AV153" s="228">
        <v>6.2800466795999199</v>
      </c>
      <c r="AW153" s="228">
        <v>6.6502549006402498</v>
      </c>
      <c r="AX153" s="228">
        <v>6.9225835279431198</v>
      </c>
      <c r="AY153" s="228">
        <v>7.3215710585389404</v>
      </c>
      <c r="AZ153" s="228">
        <v>7.8665525026920902</v>
      </c>
      <c r="BA153" s="228">
        <v>7.8660930227329997</v>
      </c>
      <c r="BB153" s="228">
        <v>8.5267992695503203</v>
      </c>
      <c r="BC153" s="228">
        <v>8.8406206058586694</v>
      </c>
      <c r="BD153" s="228">
        <v>9.23571405024264</v>
      </c>
      <c r="BE153" s="228">
        <v>9.3790320185186893</v>
      </c>
      <c r="BF153" s="1"/>
    </row>
    <row r="154" spans="1:58">
      <c r="A154" s="73" t="s">
        <v>388</v>
      </c>
      <c r="B154" s="73" t="s">
        <v>389</v>
      </c>
      <c r="W154" s="73">
        <v>145.52904931</v>
      </c>
      <c r="X154" s="73">
        <v>149.61032836000001</v>
      </c>
      <c r="Y154" s="73">
        <v>158.92070226000001</v>
      </c>
      <c r="Z154" s="73">
        <v>164.96716932000001</v>
      </c>
      <c r="AA154" s="73">
        <v>176.96115194000001</v>
      </c>
      <c r="AB154" s="73">
        <v>199.52747925</v>
      </c>
      <c r="AC154" s="73">
        <v>177.24468186999999</v>
      </c>
      <c r="AD154" s="73">
        <v>172.88346659000001</v>
      </c>
      <c r="AE154" s="73">
        <v>164.52660662</v>
      </c>
      <c r="AF154" s="73">
        <v>156.62749188000001</v>
      </c>
      <c r="AG154" s="73">
        <v>158.24183773999999</v>
      </c>
      <c r="AH154" s="73">
        <v>156.15885073999999</v>
      </c>
      <c r="AI154" s="73">
        <v>155.95245298</v>
      </c>
      <c r="AJ154" s="73">
        <v>156.61317381000001</v>
      </c>
      <c r="AK154" s="73">
        <v>196.30097828000001</v>
      </c>
      <c r="AL154" s="228">
        <v>170.59975726122099</v>
      </c>
      <c r="AM154" s="228">
        <v>164.77322269321999</v>
      </c>
      <c r="AN154" s="228">
        <v>171.040529596303</v>
      </c>
      <c r="AO154" s="228">
        <v>172.14766473626099</v>
      </c>
      <c r="AP154" s="228">
        <v>168.45517330816301</v>
      </c>
      <c r="AQ154" s="228">
        <v>177.93790819085299</v>
      </c>
      <c r="AR154" s="228">
        <v>181.97865412793499</v>
      </c>
      <c r="AS154" s="228">
        <v>172.64317220512001</v>
      </c>
      <c r="AT154" s="228">
        <v>173.61969718221999</v>
      </c>
      <c r="AU154" s="228">
        <v>177.27617706792</v>
      </c>
      <c r="AV154" s="228">
        <v>177.921524695984</v>
      </c>
      <c r="AW154" s="228">
        <v>181.43929907067999</v>
      </c>
      <c r="AX154" s="228">
        <v>181.26081441407501</v>
      </c>
      <c r="AY154" s="228">
        <v>193.48479760942399</v>
      </c>
      <c r="AZ154" s="228">
        <v>198.862804172132</v>
      </c>
      <c r="BA154" s="228">
        <v>201.254000975201</v>
      </c>
      <c r="BB154" s="228">
        <v>210.193369656089</v>
      </c>
      <c r="BC154" s="228">
        <v>216.90284678697</v>
      </c>
      <c r="BD154" s="228">
        <v>215.182887572222</v>
      </c>
      <c r="BE154" s="228">
        <v>217.80644417207901</v>
      </c>
      <c r="BF154" s="1"/>
    </row>
    <row r="155" spans="1:58">
      <c r="A155" s="73" t="s">
        <v>390</v>
      </c>
      <c r="B155" s="73" t="s">
        <v>391</v>
      </c>
      <c r="W155" s="73">
        <v>0.57666294352000003</v>
      </c>
      <c r="X155" s="73">
        <v>0.56826907169999996</v>
      </c>
      <c r="Y155" s="73">
        <v>0.55406898019999995</v>
      </c>
      <c r="Z155" s="73">
        <v>0.53135833412</v>
      </c>
      <c r="AA155" s="73">
        <v>0.51121984140999999</v>
      </c>
      <c r="AB155" s="73">
        <v>0.49922762368000001</v>
      </c>
      <c r="AC155" s="73">
        <v>0.50548645636</v>
      </c>
      <c r="AD155" s="73">
        <v>0.50608332281000001</v>
      </c>
      <c r="AE155" s="73">
        <v>0.49814694604999998</v>
      </c>
      <c r="AF155" s="73">
        <v>0.49038238707999998</v>
      </c>
      <c r="AG155" s="73">
        <v>0.48735139614</v>
      </c>
      <c r="AH155" s="73">
        <v>0.48712758440999998</v>
      </c>
      <c r="AI155" s="73">
        <v>0.49403608144</v>
      </c>
      <c r="AJ155" s="73">
        <v>0.49723704141000002</v>
      </c>
      <c r="AK155" s="73">
        <v>0.50467209307000005</v>
      </c>
      <c r="AL155" s="228">
        <v>0.51934198160703504</v>
      </c>
      <c r="AM155" s="228">
        <v>0.56482288874563202</v>
      </c>
      <c r="AN155" s="228">
        <v>0.55982681980523696</v>
      </c>
      <c r="AO155" s="228">
        <v>0.56154268412972097</v>
      </c>
      <c r="AP155" s="228">
        <v>0.56208962460174505</v>
      </c>
      <c r="AQ155" s="228">
        <v>0.55607779296415905</v>
      </c>
      <c r="AR155" s="228">
        <v>0.57210592772657398</v>
      </c>
      <c r="AS155" s="228">
        <v>0.56697094654712199</v>
      </c>
      <c r="AT155" s="228">
        <v>0.572241695313226</v>
      </c>
      <c r="AU155" s="228">
        <v>0.56618819104165397</v>
      </c>
      <c r="AV155" s="228">
        <v>0.56752345262946102</v>
      </c>
      <c r="AW155" s="228">
        <v>0.56197449528717303</v>
      </c>
      <c r="AX155" s="228">
        <v>0.56787282127991701</v>
      </c>
      <c r="AY155" s="228">
        <v>0.56024602671549595</v>
      </c>
      <c r="AZ155" s="228">
        <v>0.54725487536546402</v>
      </c>
      <c r="BA155" s="228">
        <v>0.55713445602779998</v>
      </c>
      <c r="BB155" s="228">
        <v>0.57052493973809704</v>
      </c>
      <c r="BC155" s="228">
        <v>0.58123759300510702</v>
      </c>
      <c r="BD155" s="228">
        <v>0.58098980474497097</v>
      </c>
      <c r="BE155" s="228">
        <v>0.59737297232824405</v>
      </c>
      <c r="BF155" s="1"/>
    </row>
    <row r="156" spans="1:58">
      <c r="A156" s="73" t="s">
        <v>392</v>
      </c>
      <c r="B156" s="73" t="s">
        <v>393</v>
      </c>
      <c r="AL156" s="228">
        <v>0.88616055828725804</v>
      </c>
      <c r="AM156" s="228">
        <v>0.894605507859774</v>
      </c>
      <c r="AN156" s="228">
        <v>0.90140325220748496</v>
      </c>
      <c r="AO156" s="228">
        <v>0.93866776118651496</v>
      </c>
      <c r="AP156" s="228">
        <v>0.940924329231284</v>
      </c>
      <c r="AQ156" s="228">
        <v>0.89261808813963495</v>
      </c>
      <c r="AR156" s="228">
        <v>0.85977079221058195</v>
      </c>
      <c r="AS156" s="228">
        <v>0.89385746091346496</v>
      </c>
      <c r="AT156" s="228">
        <v>0.88999179283247598</v>
      </c>
      <c r="AU156" s="228">
        <v>0.895469327941112</v>
      </c>
      <c r="AV156" s="228">
        <v>0.88708341097309995</v>
      </c>
      <c r="AW156" s="228">
        <v>0.880642466242057</v>
      </c>
      <c r="AX156" s="228">
        <v>0.86384131714218504</v>
      </c>
      <c r="AY156" s="228">
        <v>0.87920223360830296</v>
      </c>
      <c r="AZ156" s="228">
        <v>0.88980518005648201</v>
      </c>
      <c r="BA156" s="228">
        <v>0.90916011060954605</v>
      </c>
      <c r="BB156" s="228">
        <v>0.93859516440826896</v>
      </c>
      <c r="BC156" s="228">
        <v>0.95687156794540995</v>
      </c>
      <c r="BD156" s="228">
        <v>0.94992096618278599</v>
      </c>
      <c r="BE156" s="228">
        <v>0.92822512074230801</v>
      </c>
      <c r="BF156" s="1"/>
    </row>
    <row r="157" spans="1:58">
      <c r="A157" s="73" t="s">
        <v>394</v>
      </c>
      <c r="B157" s="73" t="s">
        <v>395</v>
      </c>
      <c r="W157" s="73">
        <v>22.834648828999999</v>
      </c>
      <c r="X157" s="73">
        <v>22.394698753</v>
      </c>
      <c r="Y157" s="73">
        <v>23.237602393</v>
      </c>
      <c r="Z157" s="73">
        <v>23.975325072</v>
      </c>
      <c r="AA157" s="73">
        <v>25.629106434000001</v>
      </c>
      <c r="AB157" s="73">
        <v>27.417471615</v>
      </c>
      <c r="AC157" s="73">
        <v>28.764874786</v>
      </c>
      <c r="AD157" s="73">
        <v>30.869828037000001</v>
      </c>
      <c r="AE157" s="73">
        <v>31.436864552999999</v>
      </c>
      <c r="AF157" s="73">
        <v>32.712863175999999</v>
      </c>
      <c r="AG157" s="73">
        <v>32.350379373000003</v>
      </c>
      <c r="AH157" s="73">
        <v>44.244102763000001</v>
      </c>
      <c r="AI157" s="73">
        <v>45.819464465999999</v>
      </c>
      <c r="AJ157" s="73">
        <v>50.177793778000002</v>
      </c>
      <c r="AK157" s="73">
        <v>54.631504376000002</v>
      </c>
      <c r="AL157" s="228">
        <v>38.027524368456902</v>
      </c>
      <c r="AM157" s="228">
        <v>38.039292114605601</v>
      </c>
      <c r="AN157" s="228">
        <v>41.915928887413898</v>
      </c>
      <c r="AO157" s="228">
        <v>49.117048174748703</v>
      </c>
      <c r="AP157" s="228">
        <v>51.034992783034397</v>
      </c>
      <c r="AQ157" s="228">
        <v>52.595925536703703</v>
      </c>
      <c r="AR157" s="228">
        <v>54.014785683698001</v>
      </c>
      <c r="AS157" s="228">
        <v>57.429750879273698</v>
      </c>
      <c r="AT157" s="228">
        <v>60.694640639044998</v>
      </c>
      <c r="AU157" s="228">
        <v>66.012857665890806</v>
      </c>
      <c r="AV157" s="228">
        <v>70.066144823293897</v>
      </c>
      <c r="AW157" s="228">
        <v>80.524388313370395</v>
      </c>
      <c r="AX157" s="228">
        <v>81.0767235040624</v>
      </c>
      <c r="AY157" s="228">
        <v>87.0230057318646</v>
      </c>
      <c r="AZ157" s="228">
        <v>87.335549120405304</v>
      </c>
      <c r="BA157" s="228">
        <v>102.569641281118</v>
      </c>
      <c r="BB157" s="228">
        <v>115.854857528878</v>
      </c>
      <c r="BC157" s="228">
        <v>107.17540701067</v>
      </c>
      <c r="BD157" s="228">
        <v>105.743282294293</v>
      </c>
      <c r="BE157" s="228">
        <v>98.758186373217498</v>
      </c>
      <c r="BF157" s="1"/>
    </row>
    <row r="158" spans="1:58">
      <c r="A158" s="73" t="s">
        <v>396</v>
      </c>
      <c r="B158" s="73" t="s">
        <v>397</v>
      </c>
      <c r="W158" s="73">
        <v>5.0781111975000002</v>
      </c>
      <c r="X158" s="73">
        <v>5.1473629289999998</v>
      </c>
      <c r="Y158" s="73">
        <v>5.2818757554999998</v>
      </c>
      <c r="Z158" s="73">
        <v>5.5095597072000002</v>
      </c>
      <c r="AA158" s="73">
        <v>5.7064580225999997</v>
      </c>
      <c r="AB158" s="73">
        <v>5.9913861085000004</v>
      </c>
      <c r="AC158" s="73">
        <v>6.3305005415000002</v>
      </c>
      <c r="AD158" s="73">
        <v>6.9446121634000004</v>
      </c>
      <c r="AE158" s="73">
        <v>7.4414944010999999</v>
      </c>
      <c r="AF158" s="73">
        <v>7.9638077671999996</v>
      </c>
      <c r="AG158" s="73">
        <v>8.4493751902999996</v>
      </c>
      <c r="AH158" s="73">
        <v>8.8715172712000001</v>
      </c>
      <c r="AI158" s="73">
        <v>9.1538129715000007</v>
      </c>
      <c r="AJ158" s="73">
        <v>9.7833262577000006</v>
      </c>
      <c r="AK158" s="73">
        <v>10.216651626999999</v>
      </c>
      <c r="AL158" s="228">
        <v>9.4722382929401405</v>
      </c>
      <c r="AM158" s="228">
        <v>9.9537769440793404</v>
      </c>
      <c r="AN158" s="228">
        <v>10.2874173808072</v>
      </c>
      <c r="AO158" s="228">
        <v>10.8857872939268</v>
      </c>
      <c r="AP158" s="228">
        <v>11.2881464662673</v>
      </c>
      <c r="AQ158" s="228">
        <v>11.267227102425201</v>
      </c>
      <c r="AR158" s="228">
        <v>11.798308750929399</v>
      </c>
      <c r="AS158" s="228">
        <v>12.3001393261796</v>
      </c>
      <c r="AT158" s="228">
        <v>12.748847286498499</v>
      </c>
      <c r="AU158" s="228">
        <v>13.163370542579001</v>
      </c>
      <c r="AV158" s="228">
        <v>13.296170028568</v>
      </c>
      <c r="AW158" s="228">
        <v>14.2910898009569</v>
      </c>
      <c r="AX158" s="228">
        <v>15.028088947043001</v>
      </c>
      <c r="AY158" s="228">
        <v>15.704851201252101</v>
      </c>
      <c r="AZ158" s="228">
        <v>15.5685154044405</v>
      </c>
      <c r="BA158" s="228">
        <v>15.654802878190001</v>
      </c>
      <c r="BB158" s="228">
        <v>15.940919392769599</v>
      </c>
      <c r="BC158" s="228">
        <v>16.1574998692649</v>
      </c>
      <c r="BD158" s="228">
        <v>16.430558526209001</v>
      </c>
      <c r="BE158" s="228">
        <v>16.503574364859599</v>
      </c>
      <c r="BF158" s="1"/>
    </row>
    <row r="159" spans="1:58">
      <c r="A159" s="73" t="s">
        <v>61</v>
      </c>
      <c r="B159" s="73" t="s">
        <v>398</v>
      </c>
      <c r="W159" s="73">
        <v>1.6779703999999999E-2</v>
      </c>
      <c r="X159" s="73">
        <v>1.9330777E-2</v>
      </c>
      <c r="Y159" s="73">
        <v>2.9341387999999999E-2</v>
      </c>
      <c r="Z159" s="73">
        <v>5.3815896000000002E-2</v>
      </c>
      <c r="AA159" s="73">
        <v>8.2529189000000003E-2</v>
      </c>
      <c r="AB159" s="73">
        <v>0.12530428399999999</v>
      </c>
      <c r="AC159" s="73">
        <v>0.212791642</v>
      </c>
      <c r="AD159" s="73">
        <v>0.49544807800000001</v>
      </c>
      <c r="AE159" s="73">
        <v>0.95538329600000005</v>
      </c>
      <c r="AF159" s="73">
        <v>1.164720599</v>
      </c>
      <c r="AG159" s="73">
        <v>1.4368055340000001</v>
      </c>
      <c r="AH159" s="73">
        <v>1.7102556689999999</v>
      </c>
      <c r="AI159" s="73">
        <v>1.911329944</v>
      </c>
      <c r="AJ159" s="73">
        <v>2.0478204899999999</v>
      </c>
      <c r="AK159" s="73">
        <v>2.1717827970000001</v>
      </c>
      <c r="AL159" s="228">
        <v>2.9293279999999999</v>
      </c>
      <c r="AM159" s="228">
        <v>3.7612730000000001</v>
      </c>
      <c r="AN159" s="228">
        <v>4.3530309999999997</v>
      </c>
      <c r="AO159" s="228">
        <v>4.9681340000000001</v>
      </c>
      <c r="AP159" s="228">
        <v>5.6336700000000004</v>
      </c>
      <c r="AQ159" s="228">
        <v>6.0936050000000002</v>
      </c>
      <c r="AR159" s="228">
        <v>6.3048710000000003</v>
      </c>
      <c r="AS159" s="228">
        <v>6.5536969999999997</v>
      </c>
      <c r="AT159" s="228">
        <v>6.7996270000000001</v>
      </c>
      <c r="AU159" s="228">
        <v>7.1706859999999999</v>
      </c>
      <c r="AV159" s="228">
        <v>7.126862</v>
      </c>
      <c r="AW159" s="228">
        <v>7.1861540000000002</v>
      </c>
      <c r="AX159" s="228">
        <v>7.3475349999999997</v>
      </c>
      <c r="AY159" s="228">
        <v>7.4695320000000001</v>
      </c>
      <c r="AZ159" s="228">
        <v>7.4299239999999998</v>
      </c>
      <c r="BA159" s="228">
        <v>7.6677770000000001</v>
      </c>
      <c r="BB159" s="228">
        <v>7.6730130000000001</v>
      </c>
      <c r="BC159" s="228">
        <v>7.858708</v>
      </c>
      <c r="BD159" s="228">
        <v>8.0154689999999995</v>
      </c>
      <c r="BE159" s="228">
        <v>7.9269930000000004</v>
      </c>
      <c r="BF159" s="1"/>
    </row>
    <row r="160" spans="1:58">
      <c r="A160" s="73" t="s">
        <v>399</v>
      </c>
      <c r="B160" s="73" t="s">
        <v>400</v>
      </c>
      <c r="AC160" s="73">
        <v>0.78367876748999998</v>
      </c>
      <c r="AD160" s="73">
        <v>0.78244930490999998</v>
      </c>
      <c r="AE160" s="73">
        <v>0.78786977289000004</v>
      </c>
      <c r="AF160" s="73">
        <v>0.79518245733000004</v>
      </c>
      <c r="AG160" s="73">
        <v>0.80404708092999999</v>
      </c>
      <c r="AH160" s="73">
        <v>0.81729005822</v>
      </c>
      <c r="AI160" s="73">
        <v>0.82468793201000001</v>
      </c>
      <c r="AJ160" s="73">
        <v>0.83130396964999997</v>
      </c>
      <c r="AK160" s="73">
        <v>0.83602121316</v>
      </c>
      <c r="AL160" s="228">
        <v>0.88929286384565698</v>
      </c>
      <c r="AM160" s="228">
        <v>0.88817480540517701</v>
      </c>
      <c r="AN160" s="228">
        <v>0.87887569092099205</v>
      </c>
      <c r="AO160" s="228">
        <v>0.89650294229677496</v>
      </c>
      <c r="AP160" s="228">
        <v>0.87496061834552996</v>
      </c>
      <c r="AQ160" s="228">
        <v>0.86475051635610101</v>
      </c>
      <c r="AR160" s="228">
        <v>0.85528324585557203</v>
      </c>
      <c r="AS160" s="228">
        <v>0.84253148476440498</v>
      </c>
      <c r="AT160" s="228">
        <v>0.822826249012786</v>
      </c>
      <c r="AU160" s="228">
        <v>0.80921246866436103</v>
      </c>
      <c r="AV160" s="228">
        <v>0.800344228997799</v>
      </c>
      <c r="AW160" s="228">
        <v>0.78755140640028298</v>
      </c>
      <c r="AX160" s="228">
        <v>0.79224539305127994</v>
      </c>
      <c r="AY160" s="228">
        <v>0.81439428353716303</v>
      </c>
      <c r="AZ160" s="228">
        <v>0.85009226551560302</v>
      </c>
      <c r="BA160" s="228">
        <v>0.86812229521998596</v>
      </c>
      <c r="BB160" s="228">
        <v>0.87929396015344896</v>
      </c>
      <c r="BC160" s="228">
        <v>0.90198035919669906</v>
      </c>
      <c r="BD160" s="228">
        <v>0.89296638383002003</v>
      </c>
      <c r="BE160" s="228">
        <v>0.917901183126135</v>
      </c>
      <c r="BF160" s="1"/>
    </row>
    <row r="161" spans="1:58">
      <c r="A161" s="73" t="s">
        <v>401</v>
      </c>
      <c r="B161" s="73" t="s">
        <v>402</v>
      </c>
      <c r="AF161" s="73">
        <v>9.6089149307000004E-4</v>
      </c>
      <c r="AG161" s="73">
        <v>1.0509015477999999E-3</v>
      </c>
      <c r="AH161" s="73">
        <v>2.4375083374999999E-3</v>
      </c>
      <c r="AI161" s="73">
        <v>2.4947235163000001E-2</v>
      </c>
      <c r="AJ161" s="73">
        <v>0.23446710316</v>
      </c>
      <c r="AK161" s="73">
        <v>0.86501858369999995</v>
      </c>
      <c r="AL161" s="228">
        <v>0.93138946224664498</v>
      </c>
      <c r="AM161" s="228">
        <v>1.1611070766115399</v>
      </c>
      <c r="AN161" s="228">
        <v>1.2848809291316201</v>
      </c>
      <c r="AO161" s="228">
        <v>1.3422489416383201</v>
      </c>
      <c r="AP161" s="228">
        <v>1.9153205818627299</v>
      </c>
      <c r="AQ161" s="228">
        <v>2.3846531275486802</v>
      </c>
      <c r="AR161" s="228">
        <v>2.6133725250698498</v>
      </c>
      <c r="AS161" s="228">
        <v>2.8268360739292602</v>
      </c>
      <c r="AT161" s="228">
        <v>3.1835807011265902</v>
      </c>
      <c r="AU161" s="228">
        <v>3.3455275749323099</v>
      </c>
      <c r="AV161" s="228">
        <v>3.54453766983743</v>
      </c>
      <c r="AW161" s="228">
        <v>3.9004210528993402</v>
      </c>
      <c r="AX161" s="228">
        <v>4.4007554545060499</v>
      </c>
      <c r="AY161" s="228">
        <v>4.7166224937366596</v>
      </c>
      <c r="AZ161" s="228">
        <v>4.7821280638900001</v>
      </c>
      <c r="BA161" s="228">
        <v>5.2477557225570699</v>
      </c>
      <c r="BB161" s="228">
        <v>5.5349509828565999</v>
      </c>
      <c r="BC161" s="228">
        <v>5.8665878722272904</v>
      </c>
      <c r="BD161" s="228">
        <v>6.0195150891886398</v>
      </c>
      <c r="BE161" s="228">
        <v>6.3067575429373104</v>
      </c>
      <c r="BF161" s="1"/>
    </row>
    <row r="162" spans="1:58">
      <c r="A162" s="73" t="s">
        <v>403</v>
      </c>
      <c r="B162" s="73" t="s">
        <v>404</v>
      </c>
      <c r="AL162" s="228"/>
      <c r="AM162" s="228"/>
      <c r="AN162" s="228"/>
      <c r="AO162" s="228"/>
      <c r="AP162" s="228"/>
      <c r="AQ162" s="228"/>
      <c r="AR162" s="228"/>
      <c r="AS162" s="228"/>
      <c r="AT162" s="228"/>
      <c r="AU162" s="228"/>
      <c r="AV162" s="228"/>
      <c r="AW162" s="228"/>
      <c r="AX162" s="228"/>
      <c r="AY162" s="228"/>
      <c r="AZ162" s="228"/>
      <c r="BA162" s="228"/>
      <c r="BB162" s="228"/>
      <c r="BC162" s="228"/>
      <c r="BD162" s="228"/>
      <c r="BE162" s="228"/>
      <c r="BF162" s="1"/>
    </row>
    <row r="163" spans="1:58">
      <c r="A163" s="73" t="s">
        <v>405</v>
      </c>
      <c r="B163" s="73" t="s">
        <v>406</v>
      </c>
      <c r="X163" s="73">
        <v>3.8293664779999999</v>
      </c>
      <c r="Y163" s="73">
        <v>3.6809689328999999</v>
      </c>
      <c r="Z163" s="73">
        <v>3.5729259720000002</v>
      </c>
      <c r="AA163" s="73">
        <v>3.3372707612000001</v>
      </c>
      <c r="AB163" s="73">
        <v>3.1914786732999998</v>
      </c>
      <c r="AC163" s="73">
        <v>2.8353472135</v>
      </c>
      <c r="AD163" s="73">
        <v>2.7769449558999999</v>
      </c>
      <c r="AE163" s="73">
        <v>2.7084788582999999</v>
      </c>
      <c r="AF163" s="73">
        <v>2.7967912727000002</v>
      </c>
      <c r="AG163" s="73">
        <v>3.3208996292999999</v>
      </c>
      <c r="AH163" s="73">
        <v>6.2089588208000004</v>
      </c>
      <c r="AI163" s="73">
        <v>16.642789794999999</v>
      </c>
      <c r="AJ163" s="73">
        <v>68.220527743999995</v>
      </c>
      <c r="AK163" s="73">
        <v>109.86271954</v>
      </c>
      <c r="AL163" s="228">
        <v>91.618118227838195</v>
      </c>
      <c r="AM163" s="228">
        <v>99.699740925079695</v>
      </c>
      <c r="AN163" s="228">
        <v>119.26556806245399</v>
      </c>
      <c r="AO163" s="228">
        <v>115.705894020957</v>
      </c>
      <c r="AP163" s="228">
        <v>126.362968067758</v>
      </c>
      <c r="AQ163" s="228">
        <v>138.37733069780199</v>
      </c>
      <c r="AR163" s="228">
        <v>149.430377690227</v>
      </c>
      <c r="AS163" s="228">
        <v>156.545457737513</v>
      </c>
      <c r="AT163" s="228">
        <v>169.19647724351199</v>
      </c>
      <c r="AU163" s="228">
        <v>192.15415804230599</v>
      </c>
      <c r="AV163" s="228">
        <v>223.580143626893</v>
      </c>
      <c r="AW163" s="228">
        <v>264.60871389385602</v>
      </c>
      <c r="AX163" s="228">
        <v>287.72167553481</v>
      </c>
      <c r="AY163" s="228">
        <v>342.71171380155403</v>
      </c>
      <c r="AZ163" s="228">
        <v>346.34180127552497</v>
      </c>
      <c r="BA163" s="228">
        <v>476.21598406690902</v>
      </c>
      <c r="BB163" s="228">
        <v>537.12667496173196</v>
      </c>
      <c r="BC163" s="228">
        <v>595.111397316541</v>
      </c>
      <c r="BD163" s="228">
        <v>601.67843447541202</v>
      </c>
      <c r="BE163" s="228">
        <v>628.42487603771701</v>
      </c>
      <c r="BF163" s="1"/>
    </row>
    <row r="164" spans="1:58">
      <c r="A164" s="73" t="s">
        <v>407</v>
      </c>
      <c r="B164" s="73" t="s">
        <v>408</v>
      </c>
      <c r="AL164" s="228"/>
      <c r="AM164" s="228"/>
      <c r="AN164" s="228"/>
      <c r="AO164" s="228"/>
      <c r="AP164" s="228"/>
      <c r="AQ164" s="228">
        <v>0.26632053769410102</v>
      </c>
      <c r="AR164" s="228">
        <v>0.31299412928582099</v>
      </c>
      <c r="AS164" s="228">
        <v>0.31769709504614702</v>
      </c>
      <c r="AT164" s="228">
        <v>0.337403348393011</v>
      </c>
      <c r="AU164" s="228">
        <v>0.34779791324613102</v>
      </c>
      <c r="AV164" s="228">
        <v>0.351516142283477</v>
      </c>
      <c r="AW164" s="228">
        <v>0.332065164215127</v>
      </c>
      <c r="AX164" s="228">
        <v>0.34865293314256002</v>
      </c>
      <c r="AY164" s="228">
        <v>0.35928743025721699</v>
      </c>
      <c r="AZ164" s="228">
        <v>0.36726045151761799</v>
      </c>
      <c r="BA164" s="228">
        <v>0.37539237026005301</v>
      </c>
      <c r="BB164" s="228">
        <v>0.370377590884018</v>
      </c>
      <c r="BC164" s="228">
        <v>0.371140761619009</v>
      </c>
      <c r="BD164" s="228">
        <v>0.370139510125019</v>
      </c>
      <c r="BE164" s="228">
        <v>0.369389611164122</v>
      </c>
      <c r="BF164" s="1"/>
    </row>
    <row r="165" spans="1:58">
      <c r="A165" s="73" t="s">
        <v>125</v>
      </c>
      <c r="B165" s="73" t="s">
        <v>409</v>
      </c>
      <c r="W165" s="73">
        <v>3.3710665433</v>
      </c>
      <c r="X165" s="73">
        <v>3.3813506676</v>
      </c>
      <c r="Y165" s="73">
        <v>3.4174954875000001</v>
      </c>
      <c r="Z165" s="73">
        <v>3.5281276257999998</v>
      </c>
      <c r="AA165" s="73">
        <v>3.6930847387000001</v>
      </c>
      <c r="AB165" s="73">
        <v>3.8853329250000002</v>
      </c>
      <c r="AC165" s="73">
        <v>4.1924438179000001</v>
      </c>
      <c r="AD165" s="73">
        <v>4.2328481691000004</v>
      </c>
      <c r="AE165" s="73">
        <v>4.3080967313</v>
      </c>
      <c r="AF165" s="73">
        <v>4.3162449246000003</v>
      </c>
      <c r="AG165" s="73">
        <v>4.3866659928000002</v>
      </c>
      <c r="AH165" s="73">
        <v>4.5195357701000001</v>
      </c>
      <c r="AI165" s="73">
        <v>4.6227065159</v>
      </c>
      <c r="AJ165" s="73">
        <v>4.6885290431</v>
      </c>
      <c r="AK165" s="73">
        <v>4.6665621586999997</v>
      </c>
      <c r="AL165" s="228">
        <v>4.0759716341646</v>
      </c>
      <c r="AM165" s="228">
        <v>4.0073999753374903</v>
      </c>
      <c r="AN165" s="228">
        <v>3.95744531746436</v>
      </c>
      <c r="AO165" s="228">
        <v>3.9256549009800699</v>
      </c>
      <c r="AP165" s="228">
        <v>3.8979938540287198</v>
      </c>
      <c r="AQ165" s="228">
        <v>3.7882314661674199</v>
      </c>
      <c r="AR165" s="228">
        <v>3.7328282732855</v>
      </c>
      <c r="AS165" s="228">
        <v>3.7171518328876298</v>
      </c>
      <c r="AT165" s="228">
        <v>3.6710879824888401</v>
      </c>
      <c r="AU165" s="228">
        <v>3.60920793344614</v>
      </c>
      <c r="AV165" s="228">
        <v>3.5479452138098999</v>
      </c>
      <c r="AW165" s="228">
        <v>3.4949658571384599</v>
      </c>
      <c r="AX165" s="228">
        <v>3.71763201788717</v>
      </c>
      <c r="AY165" s="228">
        <v>3.8112963669614901</v>
      </c>
      <c r="AZ165" s="228">
        <v>3.7881288343386701</v>
      </c>
      <c r="BA165" s="228">
        <v>3.7789330659068199</v>
      </c>
      <c r="BB165" s="228">
        <v>3.6769043405007</v>
      </c>
      <c r="BC165" s="228">
        <v>3.6254011484158899</v>
      </c>
      <c r="BD165" s="228">
        <v>3.6261611046694799</v>
      </c>
      <c r="BE165" s="228">
        <v>3.5802727935029002</v>
      </c>
      <c r="BF165" s="1"/>
    </row>
    <row r="166" spans="1:58">
      <c r="A166" s="73" t="s">
        <v>410</v>
      </c>
      <c r="B166" s="73" t="s">
        <v>411</v>
      </c>
      <c r="W166" s="73">
        <v>4.531403531E-2</v>
      </c>
      <c r="X166" s="73">
        <v>4.3121606412000003E-2</v>
      </c>
      <c r="Y166" s="73">
        <v>4.7741705176000002E-2</v>
      </c>
      <c r="Z166" s="73">
        <v>5.1910442628999999E-2</v>
      </c>
      <c r="AA166" s="73">
        <v>5.8874790725999999E-2</v>
      </c>
      <c r="AB166" s="73">
        <v>7.6068552728000005E-2</v>
      </c>
      <c r="AC166" s="73">
        <v>8.3861561596E-2</v>
      </c>
      <c r="AD166" s="73">
        <v>0.22930974498000001</v>
      </c>
      <c r="AE166" s="73">
        <v>0.328679</v>
      </c>
      <c r="AF166" s="73">
        <v>0.46681963462999998</v>
      </c>
      <c r="AG166" s="73">
        <v>0.60292868794999999</v>
      </c>
      <c r="AH166" s="73">
        <v>0.93915959199999999</v>
      </c>
      <c r="AI166" s="73">
        <v>1.2420696010000001</v>
      </c>
      <c r="AJ166" s="73">
        <v>1.7734900088000001</v>
      </c>
      <c r="AK166" s="73">
        <v>2.7065195786</v>
      </c>
      <c r="AL166" s="228">
        <v>5.4089525456823502</v>
      </c>
      <c r="AM166" s="228">
        <v>7.1810219495187999</v>
      </c>
      <c r="AN166" s="228">
        <v>7.8101714162384104</v>
      </c>
      <c r="AO166" s="228">
        <v>8.1909774396483197</v>
      </c>
      <c r="AP166" s="228">
        <v>8.7586921344291593</v>
      </c>
      <c r="AQ166" s="228">
        <v>9.4974933327515902</v>
      </c>
      <c r="AR166" s="228">
        <v>10.6435028750527</v>
      </c>
      <c r="AS166" s="228">
        <v>11.6311326115241</v>
      </c>
      <c r="AT166" s="228">
        <v>11.964356065322599</v>
      </c>
      <c r="AU166" s="228">
        <v>12.516756486834501</v>
      </c>
      <c r="AV166" s="228">
        <v>12.8781320670436</v>
      </c>
      <c r="AW166" s="228">
        <v>13.481930792559799</v>
      </c>
      <c r="AX166" s="228">
        <v>14.0140808866512</v>
      </c>
      <c r="AY166" s="228">
        <v>14.841595511382399</v>
      </c>
      <c r="AZ166" s="228">
        <v>14.888314573596899</v>
      </c>
      <c r="BA166" s="228">
        <v>15.832930088536999</v>
      </c>
      <c r="BB166" s="228">
        <v>16.029552664259601</v>
      </c>
      <c r="BC166" s="228">
        <v>16.668778152811299</v>
      </c>
      <c r="BD166" s="228">
        <v>17.0674654874352</v>
      </c>
      <c r="BE166" s="228">
        <v>17.423251293510202</v>
      </c>
      <c r="BF166" s="1"/>
    </row>
    <row r="167" spans="1:58">
      <c r="A167" s="73" t="s">
        <v>412</v>
      </c>
      <c r="B167" s="73" t="s">
        <v>413</v>
      </c>
      <c r="AL167" s="228"/>
      <c r="AM167" s="228"/>
      <c r="AN167" s="228"/>
      <c r="AO167" s="228"/>
      <c r="AP167" s="228"/>
      <c r="AQ167" s="228"/>
      <c r="AR167" s="228"/>
      <c r="AS167" s="228"/>
      <c r="AT167" s="228"/>
      <c r="AU167" s="228"/>
      <c r="AV167" s="228"/>
      <c r="AW167" s="228"/>
      <c r="AX167" s="228"/>
      <c r="AY167" s="228"/>
      <c r="AZ167" s="228"/>
      <c r="BA167" s="228"/>
      <c r="BB167" s="228">
        <v>234.973964234991</v>
      </c>
      <c r="BC167" s="228"/>
      <c r="BD167" s="228"/>
      <c r="BE167" s="228"/>
      <c r="BF167" s="1"/>
    </row>
    <row r="168" spans="1:58">
      <c r="A168" s="73" t="s">
        <v>414</v>
      </c>
      <c r="B168" s="73" t="s">
        <v>415</v>
      </c>
      <c r="W168" s="73">
        <v>0.70869173646000005</v>
      </c>
      <c r="X168" s="73">
        <v>0.65097912738999997</v>
      </c>
      <c r="Y168" s="73">
        <v>0.70435729532000002</v>
      </c>
      <c r="Z168" s="73">
        <v>0.75708792054999996</v>
      </c>
      <c r="AA168" s="73">
        <v>0.81622722148000004</v>
      </c>
      <c r="AB168" s="73">
        <v>0.99205172456000001</v>
      </c>
      <c r="AC168" s="73">
        <v>1.0709287931</v>
      </c>
      <c r="AD168" s="73">
        <v>1.1344529300999999</v>
      </c>
      <c r="AE168" s="73">
        <v>1.3352004793000001</v>
      </c>
      <c r="AF168" s="73">
        <v>1.4857674923999999</v>
      </c>
      <c r="AG168" s="73">
        <v>1.4926109677999999</v>
      </c>
      <c r="AH168" s="73">
        <v>1.5102671704999999</v>
      </c>
      <c r="AI168" s="73">
        <v>1.6227033925000001</v>
      </c>
      <c r="AJ168" s="73">
        <v>1.8625138636</v>
      </c>
      <c r="AK168" s="73">
        <v>2.1114142961</v>
      </c>
      <c r="AL168" s="228">
        <v>2.00979474812006</v>
      </c>
      <c r="AM168" s="228">
        <v>2.2688468598026001</v>
      </c>
      <c r="AN168" s="228">
        <v>2.3854930377777399</v>
      </c>
      <c r="AO168" s="228">
        <v>2.5564955802745799</v>
      </c>
      <c r="AP168" s="228">
        <v>2.6866524510457599</v>
      </c>
      <c r="AQ168" s="228">
        <v>2.9509178186271101</v>
      </c>
      <c r="AR168" s="228">
        <v>3.2100195385110699</v>
      </c>
      <c r="AS168" s="228">
        <v>3.5006605410059501</v>
      </c>
      <c r="AT168" s="228">
        <v>3.4667727149157002</v>
      </c>
      <c r="AU168" s="228">
        <v>3.4382378223591501</v>
      </c>
      <c r="AV168" s="228">
        <v>3.5152199427326898</v>
      </c>
      <c r="AW168" s="228">
        <v>3.7266891690222002</v>
      </c>
      <c r="AX168" s="228">
        <v>3.8808836359615699</v>
      </c>
      <c r="AY168" s="228">
        <v>4.2214220957511204</v>
      </c>
      <c r="AZ168" s="228">
        <v>4.4813224037339898</v>
      </c>
      <c r="BA168" s="228">
        <v>4.5850436411191398</v>
      </c>
      <c r="BB168" s="228">
        <v>4.6632291945466298</v>
      </c>
      <c r="BC168" s="228">
        <v>5.1710665919125098</v>
      </c>
      <c r="BD168" s="228">
        <v>5.5559712208413696</v>
      </c>
      <c r="BE168" s="228">
        <v>5.8956262529135497</v>
      </c>
      <c r="BF168" s="1"/>
    </row>
    <row r="169" spans="1:58">
      <c r="A169" s="73" t="s">
        <v>416</v>
      </c>
      <c r="B169" s="73" t="s">
        <v>417</v>
      </c>
      <c r="W169" s="73">
        <v>5.7181951668000002</v>
      </c>
      <c r="X169" s="73">
        <v>5.6431706620000002</v>
      </c>
      <c r="Y169" s="73">
        <v>5.8162872965999997</v>
      </c>
      <c r="Z169" s="73">
        <v>6.2825257282000004</v>
      </c>
      <c r="AA169" s="73">
        <v>6.4413061370999998</v>
      </c>
      <c r="AB169" s="73">
        <v>6.9643336035000001</v>
      </c>
      <c r="AC169" s="73">
        <v>7.7924434175000004</v>
      </c>
      <c r="AD169" s="73">
        <v>8.5318569834000009</v>
      </c>
      <c r="AE169" s="73">
        <v>9.2188870229000006</v>
      </c>
      <c r="AF169" s="73">
        <v>9.8846840709000006</v>
      </c>
      <c r="AG169" s="73">
        <v>10.544024933999999</v>
      </c>
      <c r="AH169" s="73">
        <v>11.476714761</v>
      </c>
      <c r="AI169" s="73">
        <v>13.318131681000001</v>
      </c>
      <c r="AJ169" s="73">
        <v>14.436641451</v>
      </c>
      <c r="AK169" s="73">
        <v>14.829966033</v>
      </c>
      <c r="AL169" s="228">
        <v>10.3940232653548</v>
      </c>
      <c r="AM169" s="228">
        <v>11.0062268498184</v>
      </c>
      <c r="AN169" s="228">
        <v>11.6086970631832</v>
      </c>
      <c r="AO169" s="228">
        <v>11.9558137928784</v>
      </c>
      <c r="AP169" s="228">
        <v>12.822113034076899</v>
      </c>
      <c r="AQ169" s="228">
        <v>13.097536503036</v>
      </c>
      <c r="AR169" s="228">
        <v>14.2165630728437</v>
      </c>
      <c r="AS169" s="228">
        <v>14.5525316693961</v>
      </c>
      <c r="AT169" s="228">
        <v>14.706091041650501</v>
      </c>
      <c r="AU169" s="228">
        <v>14.9088576005185</v>
      </c>
      <c r="AV169" s="228">
        <v>15.327989548126901</v>
      </c>
      <c r="AW169" s="228">
        <v>15.9656289098849</v>
      </c>
      <c r="AX169" s="228">
        <v>16.734188752336301</v>
      </c>
      <c r="AY169" s="228">
        <v>17.334588383863199</v>
      </c>
      <c r="AZ169" s="228">
        <v>19.940794618722901</v>
      </c>
      <c r="BA169" s="228">
        <v>22.684160451698901</v>
      </c>
      <c r="BB169" s="228">
        <v>24.6281041413949</v>
      </c>
      <c r="BC169" s="228">
        <v>25.799019525117501</v>
      </c>
      <c r="BD169" s="228">
        <v>27.092194727041299</v>
      </c>
      <c r="BE169" s="228">
        <v>29.025888708861899</v>
      </c>
      <c r="BF169" s="1"/>
    </row>
    <row r="170" spans="1:58">
      <c r="A170" s="73" t="s">
        <v>418</v>
      </c>
      <c r="B170" s="73" t="s">
        <v>419</v>
      </c>
      <c r="W170" s="73">
        <v>1.1701227059999999</v>
      </c>
      <c r="X170" s="73">
        <v>1.1382168909999999</v>
      </c>
      <c r="Y170" s="73">
        <v>1.122455368</v>
      </c>
      <c r="Z170" s="73">
        <v>1.094744162</v>
      </c>
      <c r="AA170" s="73">
        <v>1.0794598559999999</v>
      </c>
      <c r="AB170" s="73">
        <v>1.0565404309999999</v>
      </c>
      <c r="AC170" s="73">
        <v>1.035620945</v>
      </c>
      <c r="AD170" s="73">
        <v>0.99557981200000001</v>
      </c>
      <c r="AE170" s="73">
        <v>0.970212976</v>
      </c>
      <c r="AF170" s="73">
        <v>0.94741139500000005</v>
      </c>
      <c r="AG170" s="73">
        <v>0.92636976500000001</v>
      </c>
      <c r="AH170" s="73">
        <v>0.92254847399999995</v>
      </c>
      <c r="AI170" s="73">
        <v>0.92363781099999998</v>
      </c>
      <c r="AJ170" s="73">
        <v>0.91823602400000004</v>
      </c>
      <c r="AK170" s="73">
        <v>0.917974454</v>
      </c>
      <c r="AL170" s="228">
        <v>0.91647299999999998</v>
      </c>
      <c r="AM170" s="228">
        <v>0.91003299999999998</v>
      </c>
      <c r="AN170" s="228">
        <v>0.911358</v>
      </c>
      <c r="AO170" s="228">
        <v>0.90686299999999997</v>
      </c>
      <c r="AP170" s="228">
        <v>0.90702000000000005</v>
      </c>
      <c r="AQ170" s="228">
        <v>0.89237200000000005</v>
      </c>
      <c r="AR170" s="228">
        <v>0.90561199999999997</v>
      </c>
      <c r="AS170" s="228">
        <v>0.90194200000000002</v>
      </c>
      <c r="AT170" s="228">
        <v>0.92552999999999996</v>
      </c>
      <c r="AU170" s="228">
        <v>0.90897499999999998</v>
      </c>
      <c r="AV170" s="228">
        <v>0.89615400000000001</v>
      </c>
      <c r="AW170" s="228">
        <v>0.86815799999999999</v>
      </c>
      <c r="AX170" s="228">
        <v>0.85748100000000005</v>
      </c>
      <c r="AY170" s="228">
        <v>0.84232799999999997</v>
      </c>
      <c r="AZ170" s="228">
        <v>0.84164899999999998</v>
      </c>
      <c r="BA170" s="228">
        <v>0.84887999999999997</v>
      </c>
      <c r="BB170" s="228">
        <v>0.83026800000000001</v>
      </c>
      <c r="BC170" s="228">
        <v>0.82899400000000001</v>
      </c>
      <c r="BD170" s="228">
        <v>0.80766700000000002</v>
      </c>
      <c r="BE170" s="228">
        <v>0.81442099999999995</v>
      </c>
      <c r="BF170" s="1"/>
    </row>
    <row r="171" spans="1:58">
      <c r="A171" s="73" t="s">
        <v>420</v>
      </c>
      <c r="B171" s="73" t="s">
        <v>421</v>
      </c>
      <c r="AL171" s="228"/>
      <c r="AM171" s="228"/>
      <c r="AN171" s="228"/>
      <c r="AO171" s="228"/>
      <c r="AP171" s="228"/>
      <c r="AQ171" s="228"/>
      <c r="AR171" s="228"/>
      <c r="AS171" s="228"/>
      <c r="AT171" s="228"/>
      <c r="AU171" s="228"/>
      <c r="AV171" s="228"/>
      <c r="AW171" s="228"/>
      <c r="AX171" s="228"/>
      <c r="AY171" s="228"/>
      <c r="AZ171" s="228"/>
      <c r="BA171" s="228"/>
      <c r="BB171" s="228"/>
      <c r="BC171" s="228"/>
      <c r="BD171" s="228"/>
      <c r="BE171" s="228"/>
      <c r="BF171" s="1"/>
    </row>
    <row r="172" spans="1:58">
      <c r="A172" s="73" t="s">
        <v>422</v>
      </c>
      <c r="B172" s="73" t="s">
        <v>423</v>
      </c>
      <c r="W172" s="73">
        <v>0.89285307700000005</v>
      </c>
      <c r="X172" s="73">
        <v>0.96091779600000005</v>
      </c>
      <c r="Y172" s="73">
        <v>0.98032241600000003</v>
      </c>
      <c r="Z172" s="73">
        <v>1.023562659</v>
      </c>
      <c r="AA172" s="73">
        <v>1.0625049609999999</v>
      </c>
      <c r="AB172" s="73">
        <v>1.1808317960000001</v>
      </c>
      <c r="AC172" s="73">
        <v>1.3577298310000001</v>
      </c>
      <c r="AD172" s="73">
        <v>1.47637003</v>
      </c>
      <c r="AE172" s="73">
        <v>1.518472075</v>
      </c>
      <c r="AF172" s="73">
        <v>1.538081893</v>
      </c>
      <c r="AG172" s="73">
        <v>1.526761864</v>
      </c>
      <c r="AH172" s="73">
        <v>1.4761924829999999</v>
      </c>
      <c r="AI172" s="73">
        <v>1.4661006320000001</v>
      </c>
      <c r="AJ172" s="73">
        <v>1.4693892989999999</v>
      </c>
      <c r="AK172" s="73">
        <v>1.459573113</v>
      </c>
      <c r="AL172" s="228">
        <v>1.464434</v>
      </c>
      <c r="AM172" s="228">
        <v>1.4671730000000001</v>
      </c>
      <c r="AN172" s="228">
        <v>1.4487939999999999</v>
      </c>
      <c r="AO172" s="228">
        <v>1.449301</v>
      </c>
      <c r="AP172" s="228">
        <v>1.43466</v>
      </c>
      <c r="AQ172" s="228">
        <v>1.4440219999999999</v>
      </c>
      <c r="AR172" s="228">
        <v>1.474153</v>
      </c>
      <c r="AS172" s="228">
        <v>1.4689620000000001</v>
      </c>
      <c r="AT172" s="228">
        <v>1.497689</v>
      </c>
      <c r="AU172" s="228">
        <v>1.5074510000000001</v>
      </c>
      <c r="AV172" s="228">
        <v>1.5349999999999999</v>
      </c>
      <c r="AW172" s="228">
        <v>1.482885</v>
      </c>
      <c r="AX172" s="228">
        <v>1.505846</v>
      </c>
      <c r="AY172" s="228">
        <v>1.4907090000000001</v>
      </c>
      <c r="AZ172" s="228">
        <v>1.46991</v>
      </c>
      <c r="BA172" s="228">
        <v>1.495296</v>
      </c>
      <c r="BB172" s="228">
        <v>1.4859150000000001</v>
      </c>
      <c r="BC172" s="228">
        <v>1.495622</v>
      </c>
      <c r="BD172" s="228">
        <v>1.4111149999999999</v>
      </c>
      <c r="BE172" s="228">
        <v>1.418612</v>
      </c>
      <c r="BF172" s="1"/>
    </row>
    <row r="173" spans="1:58">
      <c r="A173" s="73" t="s">
        <v>49</v>
      </c>
      <c r="B173" s="73" t="s">
        <v>424</v>
      </c>
      <c r="W173" s="73">
        <v>7.5362948344000002E-10</v>
      </c>
      <c r="X173" s="73">
        <v>7.6981361899000001E-10</v>
      </c>
      <c r="Y173" s="73">
        <v>8.4711175568E-10</v>
      </c>
      <c r="Z173" s="73">
        <v>9.0453186240000002E-10</v>
      </c>
      <c r="AA173" s="73">
        <v>1.2114569044E-9</v>
      </c>
      <c r="AB173" s="73">
        <v>3.1409557977000001E-9</v>
      </c>
      <c r="AC173" s="73">
        <v>1.1719452566999999E-8</v>
      </c>
      <c r="AD173" s="73">
        <v>7.0943092883999998E-8</v>
      </c>
      <c r="AE173" s="73">
        <v>9.4001115941000002E-6</v>
      </c>
      <c r="AF173" s="73">
        <v>4.3567473444999999E-4</v>
      </c>
      <c r="AG173" s="73">
        <v>2.1483525492999998E-2</v>
      </c>
      <c r="AH173" s="73">
        <v>0.96068579875000004</v>
      </c>
      <c r="AI173" s="73">
        <v>1.1635375631</v>
      </c>
      <c r="AJ173" s="73">
        <v>1.3707249296999999</v>
      </c>
      <c r="AK173" s="73">
        <v>3.1395317535</v>
      </c>
      <c r="AL173" s="228">
        <v>3.1278240431460702</v>
      </c>
      <c r="AM173" s="228">
        <v>3.3668446993049299</v>
      </c>
      <c r="AN173" s="228">
        <v>3.6338608816672</v>
      </c>
      <c r="AO173" s="228">
        <v>4.0991503280903503</v>
      </c>
      <c r="AP173" s="228">
        <v>4.4098623830695702</v>
      </c>
      <c r="AQ173" s="228">
        <v>4.6811018695093702</v>
      </c>
      <c r="AR173" s="228">
        <v>4.9082305863543496</v>
      </c>
      <c r="AS173" s="228">
        <v>4.9910496712522896</v>
      </c>
      <c r="AT173" s="228">
        <v>5.1543458243761604</v>
      </c>
      <c r="AU173" s="228">
        <v>5.4704388233691201</v>
      </c>
      <c r="AV173" s="228">
        <v>5.8228538031052297</v>
      </c>
      <c r="AW173" s="228">
        <v>6.1142076288678702</v>
      </c>
      <c r="AX173" s="228">
        <v>6.5274016063623499</v>
      </c>
      <c r="AY173" s="228">
        <v>7.4413820342350903</v>
      </c>
      <c r="AZ173" s="228">
        <v>7.8702889754957797</v>
      </c>
      <c r="BA173" s="228">
        <v>8.2519765137868504</v>
      </c>
      <c r="BB173" s="228">
        <v>8.9186282691809105</v>
      </c>
      <c r="BC173" s="228">
        <v>9.38293347926062</v>
      </c>
      <c r="BD173" s="228">
        <v>9.6346509068953203</v>
      </c>
      <c r="BE173" s="228">
        <v>10.361109129121701</v>
      </c>
      <c r="BF173" s="1"/>
    </row>
    <row r="174" spans="1:58">
      <c r="A174" s="73" t="s">
        <v>425</v>
      </c>
      <c r="B174" s="73" t="s">
        <v>426</v>
      </c>
      <c r="W174" s="73">
        <v>200.93896931</v>
      </c>
      <c r="X174" s="73">
        <v>203.24632009999999</v>
      </c>
      <c r="Y174" s="73">
        <v>211.87490395</v>
      </c>
      <c r="Z174" s="73">
        <v>221.75716933000001</v>
      </c>
      <c r="AA174" s="73">
        <v>238.78977212999999</v>
      </c>
      <c r="AB174" s="73">
        <v>218.03290192</v>
      </c>
      <c r="AC174" s="73">
        <v>204.29151931000001</v>
      </c>
      <c r="AD174" s="73">
        <v>201.84743893000001</v>
      </c>
      <c r="AE174" s="73">
        <v>184.66867435</v>
      </c>
      <c r="AF174" s="73">
        <v>180.50206686000001</v>
      </c>
      <c r="AG174" s="73">
        <v>171.12706847999999</v>
      </c>
      <c r="AH174" s="73">
        <v>156.99884341000001</v>
      </c>
      <c r="AI174" s="73">
        <v>155.45170677999999</v>
      </c>
      <c r="AJ174" s="73">
        <v>151.90036756999999</v>
      </c>
      <c r="AK174" s="73">
        <v>197.56501066999999</v>
      </c>
      <c r="AL174" s="228">
        <v>173.21589081673301</v>
      </c>
      <c r="AM174" s="228">
        <v>178.16139575762699</v>
      </c>
      <c r="AN174" s="228">
        <v>180.58966808508299</v>
      </c>
      <c r="AO174" s="228">
        <v>184.010299964849</v>
      </c>
      <c r="AP174" s="228">
        <v>184.86588208392499</v>
      </c>
      <c r="AQ174" s="228">
        <v>188.91408706587001</v>
      </c>
      <c r="AR174" s="228">
        <v>192.06360655554701</v>
      </c>
      <c r="AS174" s="228">
        <v>194.830632850445</v>
      </c>
      <c r="AT174" s="228">
        <v>190.364614770023</v>
      </c>
      <c r="AU174" s="228">
        <v>188.03481868534101</v>
      </c>
      <c r="AV174" s="228">
        <v>194.141359130956</v>
      </c>
      <c r="AW174" s="228">
        <v>189.00524516190899</v>
      </c>
      <c r="AX174" s="228">
        <v>192.51784434499399</v>
      </c>
      <c r="AY174" s="228">
        <v>202.69983719955701</v>
      </c>
      <c r="AZ174" s="228">
        <v>213.40078312294199</v>
      </c>
      <c r="BA174" s="228">
        <v>216.21178337305801</v>
      </c>
      <c r="BB174" s="228">
        <v>221.08716541313601</v>
      </c>
      <c r="BC174" s="228">
        <v>227.63404118646099</v>
      </c>
      <c r="BD174" s="228">
        <v>229.685869390357</v>
      </c>
      <c r="BE174" s="228">
        <v>225.327766466577</v>
      </c>
      <c r="BF174" s="1"/>
    </row>
    <row r="175" spans="1:58">
      <c r="A175" s="73" t="s">
        <v>427</v>
      </c>
      <c r="B175" s="73" t="s">
        <v>428</v>
      </c>
      <c r="W175" s="73">
        <v>0.84705292208000005</v>
      </c>
      <c r="X175" s="73">
        <v>0.90003268130000003</v>
      </c>
      <c r="Y175" s="73">
        <v>0.87048028391999999</v>
      </c>
      <c r="Z175" s="73">
        <v>0.97251448592</v>
      </c>
      <c r="AA175" s="73">
        <v>1.0961549612000001</v>
      </c>
      <c r="AB175" s="73">
        <v>1.10290636</v>
      </c>
      <c r="AC175" s="73">
        <v>1.0626164395</v>
      </c>
      <c r="AD175" s="73">
        <v>1.5494003788999999</v>
      </c>
      <c r="AE175" s="73">
        <v>1.8173091348999999</v>
      </c>
      <c r="AF175" s="73">
        <v>2.5285925911999998</v>
      </c>
      <c r="AG175" s="73">
        <v>2.6106437729</v>
      </c>
      <c r="AH175" s="73">
        <v>3.0342206563</v>
      </c>
      <c r="AI175" s="73">
        <v>5.4565900433000003</v>
      </c>
      <c r="AJ175" s="73">
        <v>8.1500575309999999</v>
      </c>
      <c r="AK175" s="73">
        <v>10.205478683000001</v>
      </c>
      <c r="AL175" s="228">
        <v>9.2743671606842994</v>
      </c>
      <c r="AM175" s="228">
        <v>12.088907847793401</v>
      </c>
      <c r="AN175" s="228">
        <v>12.005903007360599</v>
      </c>
      <c r="AO175" s="228">
        <v>11.204093200045</v>
      </c>
      <c r="AP175" s="228">
        <v>12.9167388665276</v>
      </c>
      <c r="AQ175" s="228">
        <v>17.078618441483101</v>
      </c>
      <c r="AR175" s="228">
        <v>16.6442148154261</v>
      </c>
      <c r="AS175" s="228">
        <v>22.932655515370602</v>
      </c>
      <c r="AT175" s="228">
        <v>24.989268194393699</v>
      </c>
      <c r="AU175" s="228">
        <v>24.282156431495501</v>
      </c>
      <c r="AV175" s="228">
        <v>28.706485625196201</v>
      </c>
      <c r="AW175" s="228">
        <v>32.679550465712502</v>
      </c>
      <c r="AX175" s="228">
        <v>33.351024616994501</v>
      </c>
      <c r="AY175" s="228">
        <v>36.253553401473198</v>
      </c>
      <c r="AZ175" s="228">
        <v>34.425750923016402</v>
      </c>
      <c r="BA175" s="228">
        <v>69.320879008333193</v>
      </c>
      <c r="BB175" s="228">
        <v>74.377738154965698</v>
      </c>
      <c r="BC175" s="228">
        <v>79.840169417306001</v>
      </c>
      <c r="BD175" s="228">
        <v>83.2883769166923</v>
      </c>
      <c r="BE175" s="228">
        <v>85.918234336064302</v>
      </c>
      <c r="BF175" s="1"/>
    </row>
    <row r="176" spans="1:58">
      <c r="A176" s="73" t="s">
        <v>429</v>
      </c>
      <c r="B176" s="73" t="s">
        <v>430</v>
      </c>
      <c r="AL176" s="228"/>
      <c r="AM176" s="228"/>
      <c r="AN176" s="228"/>
      <c r="AO176" s="228"/>
      <c r="AP176" s="228"/>
      <c r="AQ176" s="228"/>
      <c r="AR176" s="228"/>
      <c r="AS176" s="228"/>
      <c r="AT176" s="228"/>
      <c r="AU176" s="228"/>
      <c r="AV176" s="228"/>
      <c r="AW176" s="228"/>
      <c r="AX176" s="228"/>
      <c r="AY176" s="228"/>
      <c r="AZ176" s="228"/>
      <c r="BA176" s="228"/>
      <c r="BB176" s="228"/>
      <c r="BC176" s="228"/>
      <c r="BD176" s="228"/>
      <c r="BE176" s="228"/>
      <c r="BF176" s="1"/>
    </row>
    <row r="177" spans="1:58">
      <c r="A177" s="73" t="s">
        <v>431</v>
      </c>
      <c r="B177" s="73" t="s">
        <v>432</v>
      </c>
      <c r="W177" s="73">
        <v>8.0658927009999992</v>
      </c>
      <c r="X177" s="73">
        <v>8.3268484760000003</v>
      </c>
      <c r="Y177" s="73">
        <v>8.6721427860000002</v>
      </c>
      <c r="Z177" s="73">
        <v>8.9227283249999996</v>
      </c>
      <c r="AA177" s="73">
        <v>9.1315759530000005</v>
      </c>
      <c r="AB177" s="73">
        <v>9.3176818469999994</v>
      </c>
      <c r="AC177" s="73">
        <v>9.0529231620000008</v>
      </c>
      <c r="AD177" s="73">
        <v>9.427940521</v>
      </c>
      <c r="AE177" s="73">
        <v>9.5568387080000008</v>
      </c>
      <c r="AF177" s="73">
        <v>9.7281522789999997</v>
      </c>
      <c r="AG177" s="73">
        <v>9.7240739230000006</v>
      </c>
      <c r="AH177" s="73">
        <v>9.5962411680000006</v>
      </c>
      <c r="AI177" s="73">
        <v>9.3065956310000004</v>
      </c>
      <c r="AJ177" s="73">
        <v>9.3152234309999997</v>
      </c>
      <c r="AK177" s="73">
        <v>9.1053247279999994</v>
      </c>
      <c r="AL177" s="228">
        <v>9.1773550000000004</v>
      </c>
      <c r="AM177" s="228">
        <v>9.0584570000000006</v>
      </c>
      <c r="AN177" s="228">
        <v>9.0991140000000001</v>
      </c>
      <c r="AO177" s="228">
        <v>9.3952840000000002</v>
      </c>
      <c r="AP177" s="228">
        <v>9.3287329999999997</v>
      </c>
      <c r="AQ177" s="228">
        <v>9.1265070000000001</v>
      </c>
      <c r="AR177" s="228">
        <v>9.1726609999999997</v>
      </c>
      <c r="AS177" s="228">
        <v>9.1111789999999999</v>
      </c>
      <c r="AT177" s="228">
        <v>9.0983370000000008</v>
      </c>
      <c r="AU177" s="228">
        <v>8.9867950000000008</v>
      </c>
      <c r="AV177" s="228">
        <v>8.896433</v>
      </c>
      <c r="AW177" s="228">
        <v>8.6912120000000002</v>
      </c>
      <c r="AX177" s="228">
        <v>8.7763670000000005</v>
      </c>
      <c r="AY177" s="228">
        <v>8.7520779999999991</v>
      </c>
      <c r="AZ177" s="228">
        <v>8.9585030000000003</v>
      </c>
      <c r="BA177" s="228">
        <v>9.0073980000000002</v>
      </c>
      <c r="BB177" s="228">
        <v>8.9849080000000008</v>
      </c>
      <c r="BC177" s="228">
        <v>9.0343780000000002</v>
      </c>
      <c r="BD177" s="228">
        <v>9.0485539999999993</v>
      </c>
      <c r="BE177" s="228">
        <v>9.3447340000000008</v>
      </c>
      <c r="BF177" s="1"/>
    </row>
    <row r="178" spans="1:58">
      <c r="A178" s="73" t="s">
        <v>433</v>
      </c>
      <c r="B178" s="73" t="s">
        <v>434</v>
      </c>
      <c r="W178" s="73">
        <v>0.37309636666000001</v>
      </c>
      <c r="X178" s="73">
        <v>0.35367784892999998</v>
      </c>
      <c r="Y178" s="73">
        <v>0.31096361395</v>
      </c>
      <c r="Z178" s="73">
        <v>0.26922117071000001</v>
      </c>
      <c r="AA178" s="73">
        <v>0.24723317867</v>
      </c>
      <c r="AB178" s="73">
        <v>0.23867821035</v>
      </c>
      <c r="AC178" s="73">
        <v>0.18528475285000001</v>
      </c>
      <c r="AD178" s="73">
        <v>0.20013188069000001</v>
      </c>
      <c r="AE178" s="73">
        <v>0.19594793354000001</v>
      </c>
      <c r="AF178" s="73">
        <v>0.18883925742999999</v>
      </c>
      <c r="AG178" s="73">
        <v>0.22713441965</v>
      </c>
      <c r="AH178" s="73">
        <v>0.20100157305999999</v>
      </c>
      <c r="AI178" s="73">
        <v>0.19936127051999999</v>
      </c>
      <c r="AJ178" s="73">
        <v>0.18457045267</v>
      </c>
      <c r="AK178" s="73">
        <v>0.18007271662999999</v>
      </c>
      <c r="AL178" s="228">
        <v>8.6195843399820102E-2</v>
      </c>
      <c r="AM178" s="228">
        <v>9.0927973076078902E-2</v>
      </c>
      <c r="AN178" s="228">
        <v>8.7399671564765205E-2</v>
      </c>
      <c r="AO178" s="228">
        <v>7.4916678924831295E-2</v>
      </c>
      <c r="AP178" s="228">
        <v>8.2401865935227997E-2</v>
      </c>
      <c r="AQ178" s="228">
        <v>9.4915788932064399E-2</v>
      </c>
      <c r="AR178" s="228">
        <v>8.8567419777110107E-2</v>
      </c>
      <c r="AS178" s="228">
        <v>9.1331110506921595E-2</v>
      </c>
      <c r="AT178" s="228">
        <v>9.8811182411246506E-2</v>
      </c>
      <c r="AU178" s="228">
        <v>0.108675185477839</v>
      </c>
      <c r="AV178" s="228">
        <v>0.12893990637317701</v>
      </c>
      <c r="AW178" s="228">
        <v>0.142147829221098</v>
      </c>
      <c r="AX178" s="228">
        <v>0.149904973436051</v>
      </c>
      <c r="AY178" s="228">
        <v>0.196642838416447</v>
      </c>
      <c r="AZ178" s="228">
        <v>0.14612047503985401</v>
      </c>
      <c r="BA178" s="228">
        <v>0.16692811753987299</v>
      </c>
      <c r="BB178" s="228">
        <v>0.19156874060367901</v>
      </c>
      <c r="BC178" s="228">
        <v>0.19748618218629499</v>
      </c>
      <c r="BD178" s="228">
        <v>0.19177572534616999</v>
      </c>
      <c r="BE178" s="228">
        <v>0.192192938355116</v>
      </c>
      <c r="BF178" s="1"/>
    </row>
    <row r="179" spans="1:58">
      <c r="A179" s="73" t="s">
        <v>435</v>
      </c>
      <c r="B179" s="73" t="s">
        <v>436</v>
      </c>
      <c r="W179" s="73">
        <v>4.9856874133</v>
      </c>
      <c r="X179" s="73">
        <v>5.0103567199999999</v>
      </c>
      <c r="Y179" s="73">
        <v>5.1652053694999998</v>
      </c>
      <c r="Z179" s="73">
        <v>5.2307198784000004</v>
      </c>
      <c r="AA179" s="73">
        <v>5.5280530667000001</v>
      </c>
      <c r="AB179" s="73">
        <v>5.6074966755000002</v>
      </c>
      <c r="AC179" s="73">
        <v>5.6654186258000001</v>
      </c>
      <c r="AD179" s="73">
        <v>5.7528392763999996</v>
      </c>
      <c r="AE179" s="73">
        <v>6.0939099179999996</v>
      </c>
      <c r="AF179" s="73">
        <v>6.3770185654000002</v>
      </c>
      <c r="AG179" s="73">
        <v>6.5404132989999999</v>
      </c>
      <c r="AH179" s="73">
        <v>7.1516440448000003</v>
      </c>
      <c r="AI179" s="73">
        <v>7.7085240155000001</v>
      </c>
      <c r="AJ179" s="73">
        <v>8.1991371196999996</v>
      </c>
      <c r="AK179" s="73">
        <v>9.0712579313999999</v>
      </c>
      <c r="AL179" s="228">
        <v>6.2051317814019997</v>
      </c>
      <c r="AM179" s="228">
        <v>6.6041627961048697</v>
      </c>
      <c r="AN179" s="228">
        <v>7.3620304705610504</v>
      </c>
      <c r="AO179" s="228">
        <v>7.8311119721509703</v>
      </c>
      <c r="AP179" s="228">
        <v>8.1652397166262691</v>
      </c>
      <c r="AQ179" s="228">
        <v>9.9707748704706507</v>
      </c>
      <c r="AR179" s="228">
        <v>10.517891861911799</v>
      </c>
      <c r="AS179" s="228">
        <v>10.6140188937869</v>
      </c>
      <c r="AT179" s="228">
        <v>10.8683894416043</v>
      </c>
      <c r="AU179" s="228">
        <v>11.3972161466495</v>
      </c>
      <c r="AV179" s="228">
        <v>11.817784198968999</v>
      </c>
      <c r="AW179" s="228">
        <v>13.6499687920479</v>
      </c>
      <c r="AX179" s="228">
        <v>14.263316282765301</v>
      </c>
      <c r="AY179" s="228">
        <v>15.8360049315782</v>
      </c>
      <c r="AZ179" s="228">
        <v>18.964730637728699</v>
      </c>
      <c r="BA179" s="228">
        <v>20.768789153800299</v>
      </c>
      <c r="BB179" s="228">
        <v>24.3460900781247</v>
      </c>
      <c r="BC179" s="228">
        <v>25.3442187772789</v>
      </c>
      <c r="BD179" s="228">
        <v>26.711189484972</v>
      </c>
      <c r="BE179" s="228">
        <v>28.1563863773208</v>
      </c>
      <c r="BF179" s="1"/>
    </row>
    <row r="180" spans="1:58">
      <c r="A180" s="73" t="s">
        <v>437</v>
      </c>
      <c r="B180" s="73" t="s">
        <v>438</v>
      </c>
      <c r="AH180" s="73">
        <v>0.49812166448</v>
      </c>
      <c r="AI180" s="73">
        <v>0.51247641293000001</v>
      </c>
      <c r="AJ180" s="73">
        <v>0.52643123688000004</v>
      </c>
      <c r="AK180" s="73">
        <v>0.52909474232999998</v>
      </c>
      <c r="AL180" s="228">
        <v>0.54409109804280198</v>
      </c>
      <c r="AM180" s="228">
        <v>0.54989442656344201</v>
      </c>
      <c r="AN180" s="228">
        <v>0.55295603106293301</v>
      </c>
      <c r="AO180" s="228">
        <v>0.555748859032002</v>
      </c>
      <c r="AP180" s="228">
        <v>0.55970328702409899</v>
      </c>
      <c r="AQ180" s="228">
        <v>0.76584764269607097</v>
      </c>
      <c r="AR180" s="228">
        <v>0.76189670907857099</v>
      </c>
      <c r="AS180" s="228">
        <v>0.71541665844032898</v>
      </c>
      <c r="AT180" s="228">
        <v>0.71959823228308795</v>
      </c>
      <c r="AU180" s="228">
        <v>0.716211309411241</v>
      </c>
      <c r="AV180" s="228">
        <v>0.74556664215278701</v>
      </c>
      <c r="AW180" s="228">
        <v>0.74066452638404201</v>
      </c>
      <c r="AX180" s="228">
        <v>0.72539707253219399</v>
      </c>
      <c r="AY180" s="228">
        <v>0.75897398057018295</v>
      </c>
      <c r="AZ180" s="228">
        <v>0.79234774378400497</v>
      </c>
      <c r="BA180" s="228">
        <v>0.75874986723103199</v>
      </c>
      <c r="BB180" s="228">
        <v>0.749237503264511</v>
      </c>
      <c r="BC180" s="228">
        <v>0.75490800763524601</v>
      </c>
      <c r="BD180" s="228">
        <v>0.80413120949317995</v>
      </c>
      <c r="BE180" s="228">
        <v>0.80503778380816504</v>
      </c>
      <c r="BF180" s="1"/>
    </row>
    <row r="181" spans="1:58">
      <c r="A181" s="73" t="s">
        <v>439</v>
      </c>
      <c r="B181" s="73" t="s">
        <v>440</v>
      </c>
      <c r="W181" s="73">
        <v>0.62305392948000005</v>
      </c>
      <c r="X181" s="73">
        <v>0.59041642872</v>
      </c>
      <c r="Y181" s="73">
        <v>0.58362076316</v>
      </c>
      <c r="Z181" s="73">
        <v>0.60350726857000003</v>
      </c>
      <c r="AA181" s="73">
        <v>0.59113790325000004</v>
      </c>
      <c r="AB181" s="73">
        <v>0.57825857932000002</v>
      </c>
      <c r="AC181" s="73">
        <v>0.56752928691000004</v>
      </c>
      <c r="AD181" s="73">
        <v>0.56399354878999997</v>
      </c>
      <c r="AE181" s="73">
        <v>0.54396470639000005</v>
      </c>
      <c r="AF181" s="73">
        <v>0.51754332821000004</v>
      </c>
      <c r="AG181" s="73">
        <v>0.50145059985999996</v>
      </c>
      <c r="AH181" s="73">
        <v>0.48735949515999999</v>
      </c>
      <c r="AI181" s="73">
        <v>0.50146259884</v>
      </c>
      <c r="AJ181" s="73">
        <v>0.50814756468</v>
      </c>
      <c r="AK181" s="73">
        <v>0.51633341085999995</v>
      </c>
      <c r="AL181" s="228">
        <v>0.44719894112646602</v>
      </c>
      <c r="AM181" s="228">
        <v>0.50368337360556803</v>
      </c>
      <c r="AN181" s="228">
        <v>0.50317159620969099</v>
      </c>
      <c r="AO181" s="228">
        <v>0.50274444813289598</v>
      </c>
      <c r="AP181" s="228">
        <v>0.49933148243140002</v>
      </c>
      <c r="AQ181" s="228">
        <v>0.48212787392687401</v>
      </c>
      <c r="AR181" s="228">
        <v>0.47623622379269798</v>
      </c>
      <c r="AS181" s="228">
        <v>0.47687442776413802</v>
      </c>
      <c r="AT181" s="228">
        <v>0.47283968848621899</v>
      </c>
      <c r="AU181" s="228">
        <v>0.469228529595907</v>
      </c>
      <c r="AV181" s="228">
        <v>0.462549000898199</v>
      </c>
      <c r="AW181" s="228">
        <v>0.45821402080548601</v>
      </c>
      <c r="AX181" s="228">
        <v>0.49068748914940202</v>
      </c>
      <c r="AY181" s="228">
        <v>0.51945039175820495</v>
      </c>
      <c r="AZ181" s="228">
        <v>0.51657473589093095</v>
      </c>
      <c r="BA181" s="228">
        <v>0.53585477882930699</v>
      </c>
      <c r="BB181" s="228">
        <v>0.54727196642363496</v>
      </c>
      <c r="BC181" s="228">
        <v>0.55632938654349895</v>
      </c>
      <c r="BD181" s="228">
        <v>0.56844358484670399</v>
      </c>
      <c r="BE181" s="228">
        <v>0.57185974673344198</v>
      </c>
      <c r="BF181" s="1"/>
    </row>
    <row r="182" spans="1:58">
      <c r="A182" s="73" t="s">
        <v>441</v>
      </c>
      <c r="B182" s="73" t="s">
        <v>442</v>
      </c>
      <c r="W182" s="73">
        <v>0.57738959610999996</v>
      </c>
      <c r="X182" s="73">
        <v>0.52102996188999995</v>
      </c>
      <c r="Y182" s="73">
        <v>0.50917471399000003</v>
      </c>
      <c r="Z182" s="73">
        <v>0.58119708549000004</v>
      </c>
      <c r="AA182" s="73">
        <v>0.60182548959000004</v>
      </c>
      <c r="AB182" s="73">
        <v>0.59345212276000003</v>
      </c>
      <c r="AC182" s="73">
        <v>0.58834918492999999</v>
      </c>
      <c r="AD182" s="73">
        <v>0.61716744631999998</v>
      </c>
      <c r="AE182" s="73">
        <v>0.64365869374999996</v>
      </c>
      <c r="AF182" s="73">
        <v>0.60454792917</v>
      </c>
      <c r="AG182" s="73">
        <v>0.60656121003999997</v>
      </c>
      <c r="AH182" s="73">
        <v>0.62765916747999995</v>
      </c>
      <c r="AI182" s="73">
        <v>0.63239031036000004</v>
      </c>
      <c r="AJ182" s="73">
        <v>0.60337871309000002</v>
      </c>
      <c r="AK182" s="73">
        <v>0.63422922668000004</v>
      </c>
      <c r="AL182" s="228">
        <v>0.84221619841968298</v>
      </c>
      <c r="AM182" s="228">
        <v>0.84210308713540305</v>
      </c>
      <c r="AN182" s="228">
        <v>0.897697610414673</v>
      </c>
      <c r="AO182" s="228">
        <v>1.0172180201579499</v>
      </c>
      <c r="AP182" s="228">
        <v>1.1127836367816299</v>
      </c>
      <c r="AQ182" s="228">
        <v>1.2305830366419599</v>
      </c>
      <c r="AR182" s="228">
        <v>1.28634985335129</v>
      </c>
      <c r="AS182" s="228">
        <v>1.4226089778536499</v>
      </c>
      <c r="AT182" s="228">
        <v>1.47205841621372</v>
      </c>
      <c r="AU182" s="228">
        <v>1.40412015361624</v>
      </c>
      <c r="AV182" s="228">
        <v>1.5260719204191</v>
      </c>
      <c r="AW182" s="228">
        <v>1.6202659041912</v>
      </c>
      <c r="AX182" s="228">
        <v>1.63898321234096</v>
      </c>
      <c r="AY182" s="228">
        <v>1.73223086228031</v>
      </c>
      <c r="AZ182" s="228">
        <v>1.67443855628325</v>
      </c>
      <c r="BA182" s="228">
        <v>1.8177158233919199</v>
      </c>
      <c r="BB182" s="228">
        <v>1.85903340416986</v>
      </c>
      <c r="BC182" s="228">
        <v>1.7752932944641699</v>
      </c>
      <c r="BD182" s="228">
        <v>1.7879466855223001</v>
      </c>
      <c r="BE182" s="228">
        <v>1.9556349755332201</v>
      </c>
      <c r="BF182" s="1"/>
    </row>
    <row r="183" spans="1:58">
      <c r="A183" s="73" t="s">
        <v>443</v>
      </c>
      <c r="B183" s="73" t="s">
        <v>444</v>
      </c>
      <c r="W183" s="73">
        <v>91.429496632999999</v>
      </c>
      <c r="X183" s="73">
        <v>97.247683416000001</v>
      </c>
      <c r="Y183" s="73">
        <v>96.345392137000005</v>
      </c>
      <c r="Z183" s="73">
        <v>106.05824859000001</v>
      </c>
      <c r="AA183" s="73">
        <v>129.75531559999999</v>
      </c>
      <c r="AB183" s="73">
        <v>157.68598786999999</v>
      </c>
      <c r="AC183" s="73">
        <v>202.91438765000001</v>
      </c>
      <c r="AD183" s="73">
        <v>256.93541056999999</v>
      </c>
      <c r="AE183" s="73">
        <v>310.73977348</v>
      </c>
      <c r="AF183" s="73">
        <v>393.00270773</v>
      </c>
      <c r="AG183" s="73">
        <v>516.01168556000005</v>
      </c>
      <c r="AH183" s="73">
        <v>622.91551141000002</v>
      </c>
      <c r="AI183" s="73">
        <v>688.83905540000001</v>
      </c>
      <c r="AJ183" s="73">
        <v>804.41405315999998</v>
      </c>
      <c r="AK183" s="73">
        <v>837.92517406000002</v>
      </c>
      <c r="AL183" s="228">
        <v>771.97759482902904</v>
      </c>
      <c r="AM183" s="228">
        <v>844.72763696884897</v>
      </c>
      <c r="AN183" s="228">
        <v>858.84212132014295</v>
      </c>
      <c r="AO183" s="228">
        <v>962.59447483606596</v>
      </c>
      <c r="AP183" s="228">
        <v>1022.60993275014</v>
      </c>
      <c r="AQ183" s="228">
        <v>1117.2752180330201</v>
      </c>
      <c r="AR183" s="228">
        <v>1212.90395779961</v>
      </c>
      <c r="AS183" s="228">
        <v>1373.0886321974899</v>
      </c>
      <c r="AT183" s="228">
        <v>1510.6332381219399</v>
      </c>
      <c r="AU183" s="228">
        <v>1602.31891506838</v>
      </c>
      <c r="AV183" s="228">
        <v>1708.77537383199</v>
      </c>
      <c r="AW183" s="228">
        <v>1758.6833484003901</v>
      </c>
      <c r="AX183" s="228">
        <v>1880.3940403250799</v>
      </c>
      <c r="AY183" s="228">
        <v>2016.38838107675</v>
      </c>
      <c r="AZ183" s="228">
        <v>2042.0778437604199</v>
      </c>
      <c r="BA183" s="228">
        <v>2140.5069101385898</v>
      </c>
      <c r="BB183" s="228">
        <v>2227.34037426549</v>
      </c>
      <c r="BC183" s="228">
        <v>2291.9345145372199</v>
      </c>
      <c r="BD183" s="228">
        <v>2277.2813279576499</v>
      </c>
      <c r="BE183" s="228">
        <v>2359.88033946206</v>
      </c>
      <c r="BF183" s="1"/>
    </row>
    <row r="184" spans="1:58">
      <c r="A184" s="73" t="s">
        <v>445</v>
      </c>
      <c r="B184" s="73" t="s">
        <v>446</v>
      </c>
      <c r="W184" s="73">
        <v>1.1886749989E-7</v>
      </c>
      <c r="X184" s="73">
        <v>1.7914366228E-7</v>
      </c>
      <c r="Y184" s="73">
        <v>2.7891288455999998E-7</v>
      </c>
      <c r="Z184" s="73">
        <v>5.4743684102999996E-7</v>
      </c>
      <c r="AA184" s="73">
        <v>1.1076337085999999E-6</v>
      </c>
      <c r="AB184" s="73">
        <v>2.8626364033999998E-6</v>
      </c>
      <c r="AC184" s="73">
        <v>4.8583081448000002E-6</v>
      </c>
      <c r="AD184" s="73">
        <v>8.7171631365000004E-6</v>
      </c>
      <c r="AE184" s="73">
        <v>3.9804288726999998E-5</v>
      </c>
      <c r="AF184" s="73">
        <v>1.1614880447E-3</v>
      </c>
      <c r="AG184" s="73">
        <v>7.7626974018999997E-2</v>
      </c>
      <c r="AH184" s="73">
        <v>0.36027744359000002</v>
      </c>
      <c r="AI184" s="73">
        <v>0.59694794463</v>
      </c>
      <c r="AJ184" s="73">
        <v>0.85907722133999997</v>
      </c>
      <c r="AK184" s="73">
        <v>1.0621117931999999</v>
      </c>
      <c r="AL184" s="228">
        <v>1.08414421404162</v>
      </c>
      <c r="AM184" s="228">
        <v>1.1698939533030599</v>
      </c>
      <c r="AN184" s="228">
        <v>1.2346319957738401</v>
      </c>
      <c r="AO184" s="228">
        <v>1.2937843810360199</v>
      </c>
      <c r="AP184" s="228">
        <v>1.3122099450239599</v>
      </c>
      <c r="AQ184" s="228">
        <v>1.3312950847060601</v>
      </c>
      <c r="AR184" s="228">
        <v>1.31598389882063</v>
      </c>
      <c r="AS184" s="228">
        <v>1.30036368081848</v>
      </c>
      <c r="AT184" s="228">
        <v>1.3127294827429199</v>
      </c>
      <c r="AU184" s="228">
        <v>1.3494397821281501</v>
      </c>
      <c r="AV184" s="228">
        <v>1.3348536492056799</v>
      </c>
      <c r="AW184" s="228">
        <v>1.40245155243624</v>
      </c>
      <c r="AX184" s="228">
        <v>1.3987842584847601</v>
      </c>
      <c r="AY184" s="228">
        <v>1.39855188321103</v>
      </c>
      <c r="AZ184" s="228">
        <v>1.4096933488072001</v>
      </c>
      <c r="BA184" s="228">
        <v>1.4763637675415999</v>
      </c>
      <c r="BB184" s="228">
        <v>1.5212295647858201</v>
      </c>
      <c r="BC184" s="228">
        <v>1.52596197030446</v>
      </c>
      <c r="BD184" s="228">
        <v>1.5256337554022299</v>
      </c>
      <c r="BE184" s="228">
        <v>1.5491354825603301</v>
      </c>
      <c r="BF184" s="1"/>
    </row>
    <row r="185" spans="1:58">
      <c r="A185" s="73" t="s">
        <v>447</v>
      </c>
      <c r="B185" s="73" t="s">
        <v>448</v>
      </c>
      <c r="W185" s="73">
        <v>3.8371122116</v>
      </c>
      <c r="X185" s="73">
        <v>3.9188831200999998</v>
      </c>
      <c r="Y185" s="73">
        <v>4.0152344851999997</v>
      </c>
      <c r="Z185" s="73">
        <v>4.4117676013000002</v>
      </c>
      <c r="AA185" s="73">
        <v>6.5199562983000003</v>
      </c>
      <c r="AB185" s="73">
        <v>7.4423256427000002</v>
      </c>
      <c r="AC185" s="73">
        <v>7.4945132925999998</v>
      </c>
      <c r="AD185" s="73">
        <v>7.8271365836999998</v>
      </c>
      <c r="AE185" s="73">
        <v>8.2934152206</v>
      </c>
      <c r="AF185" s="73">
        <v>8.7145149753000002</v>
      </c>
      <c r="AG185" s="73">
        <v>9.4851667333999998</v>
      </c>
      <c r="AH185" s="73">
        <v>10.689501236</v>
      </c>
      <c r="AI185" s="73">
        <v>11.299459009</v>
      </c>
      <c r="AJ185" s="73">
        <v>11.812480796999999</v>
      </c>
      <c r="AK185" s="73">
        <v>12.733446536000001</v>
      </c>
      <c r="AL185" s="228">
        <v>9.4533986909891308</v>
      </c>
      <c r="AM185" s="228">
        <v>9.9951601525434004</v>
      </c>
      <c r="AN185" s="228">
        <v>10.438640392766199</v>
      </c>
      <c r="AO185" s="228">
        <v>12.637835082422599</v>
      </c>
      <c r="AP185" s="228">
        <v>13.2670151897327</v>
      </c>
      <c r="AQ185" s="228">
        <v>13.712504461675501</v>
      </c>
      <c r="AR185" s="228">
        <v>14.1509898224878</v>
      </c>
      <c r="AS185" s="228">
        <v>14.5171304996849</v>
      </c>
      <c r="AT185" s="228">
        <v>14.6889663682531</v>
      </c>
      <c r="AU185" s="228">
        <v>15.0845545071519</v>
      </c>
      <c r="AV185" s="228">
        <v>15.4660441120953</v>
      </c>
      <c r="AW185" s="228">
        <v>15.7476534546911</v>
      </c>
      <c r="AX185" s="228">
        <v>15.813457640217001</v>
      </c>
      <c r="AY185" s="228">
        <v>16.680027502716101</v>
      </c>
      <c r="AZ185" s="228">
        <v>17.013400141725299</v>
      </c>
      <c r="BA185" s="228">
        <v>17.517818286593201</v>
      </c>
      <c r="BB185" s="228">
        <v>17.8537229608594</v>
      </c>
      <c r="BC185" s="228">
        <v>17.884094568881999</v>
      </c>
      <c r="BD185" s="228">
        <v>17.989477238871402</v>
      </c>
      <c r="BE185" s="228">
        <v>18.299084228285999</v>
      </c>
      <c r="BF185" s="1"/>
    </row>
    <row r="186" spans="1:58">
      <c r="A186" s="73" t="s">
        <v>449</v>
      </c>
      <c r="B186" s="73" t="s">
        <v>450</v>
      </c>
      <c r="AG186" s="73">
        <v>0.26966374999999998</v>
      </c>
      <c r="AH186" s="73">
        <v>0.40433830300000001</v>
      </c>
      <c r="AI186" s="73">
        <v>0.54751323500000004</v>
      </c>
      <c r="AJ186" s="73">
        <v>0.69992246000000002</v>
      </c>
      <c r="AK186" s="73">
        <v>0.94085089200000005</v>
      </c>
      <c r="AL186" s="228">
        <v>1.1777979999999999</v>
      </c>
      <c r="AM186" s="228">
        <v>1.3592930000000001</v>
      </c>
      <c r="AN186" s="228">
        <v>1.5193030000000001</v>
      </c>
      <c r="AO186" s="228">
        <v>1.6595679999999999</v>
      </c>
      <c r="AP186" s="228">
        <v>1.740092</v>
      </c>
      <c r="AQ186" s="228">
        <v>1.840689</v>
      </c>
      <c r="AR186" s="228">
        <v>1.8593949999999999</v>
      </c>
      <c r="AS186" s="228">
        <v>1.8291040000000001</v>
      </c>
      <c r="AT186" s="228">
        <v>1.8382769999999999</v>
      </c>
      <c r="AU186" s="228">
        <v>1.8610899999999999</v>
      </c>
      <c r="AV186" s="228">
        <v>1.869116</v>
      </c>
      <c r="AW186" s="228">
        <v>1.8442099999999999</v>
      </c>
      <c r="AX186" s="228">
        <v>1.843191</v>
      </c>
      <c r="AY186" s="228">
        <v>1.8565100000000001</v>
      </c>
      <c r="AZ186" s="228">
        <v>1.86503</v>
      </c>
      <c r="BA186" s="228">
        <v>1.8189439999999999</v>
      </c>
      <c r="BB186" s="228">
        <v>1.8275600000000001</v>
      </c>
      <c r="BC186" s="228">
        <v>1.8135460000000001</v>
      </c>
      <c r="BD186" s="228">
        <v>1.7776719999999999</v>
      </c>
      <c r="BE186" s="228">
        <v>1.790287</v>
      </c>
      <c r="BF186" s="1"/>
    </row>
    <row r="187" spans="1:58">
      <c r="A187" s="73" t="s">
        <v>451</v>
      </c>
      <c r="B187" s="73" t="s">
        <v>452</v>
      </c>
      <c r="W187" s="73">
        <v>0.153711445</v>
      </c>
      <c r="X187" s="73">
        <v>0.16528706700000001</v>
      </c>
      <c r="Y187" s="73">
        <v>0.18802929600000001</v>
      </c>
      <c r="Z187" s="73">
        <v>0.22537944500000001</v>
      </c>
      <c r="AA187" s="73">
        <v>0.27082219400000002</v>
      </c>
      <c r="AB187" s="73">
        <v>0.31991415699999998</v>
      </c>
      <c r="AC187" s="73">
        <v>0.37691257099999997</v>
      </c>
      <c r="AD187" s="73">
        <v>0.40314782700000001</v>
      </c>
      <c r="AE187" s="73">
        <v>0.433191363</v>
      </c>
      <c r="AF187" s="73">
        <v>0.46126758099999998</v>
      </c>
      <c r="AG187" s="73">
        <v>0.50247064799999996</v>
      </c>
      <c r="AH187" s="73">
        <v>0.53421670099999996</v>
      </c>
      <c r="AI187" s="73">
        <v>0.58155231100000004</v>
      </c>
      <c r="AJ187" s="73">
        <v>0.61103711000000005</v>
      </c>
      <c r="AK187" s="73">
        <v>0.64207503399999999</v>
      </c>
      <c r="AL187" s="228">
        <v>0.64959100000000003</v>
      </c>
      <c r="AM187" s="228">
        <v>0.66105100000000006</v>
      </c>
      <c r="AN187" s="228">
        <v>0.67289500000000002</v>
      </c>
      <c r="AO187" s="228">
        <v>0.693658</v>
      </c>
      <c r="AP187" s="228">
        <v>0.69670399999999999</v>
      </c>
      <c r="AQ187" s="228">
        <v>0.69952599999999998</v>
      </c>
      <c r="AR187" s="228">
        <v>0.70511299999999999</v>
      </c>
      <c r="AS187" s="228">
        <v>0.70809599999999995</v>
      </c>
      <c r="AT187" s="228">
        <v>0.70494199999999996</v>
      </c>
      <c r="AU187" s="228">
        <v>0.71604100000000004</v>
      </c>
      <c r="AV187" s="228">
        <v>0.68432999999999999</v>
      </c>
      <c r="AW187" s="228">
        <v>0.66184399999999999</v>
      </c>
      <c r="AX187" s="228">
        <v>0.65987600000000002</v>
      </c>
      <c r="AY187" s="228">
        <v>0.64920900000000004</v>
      </c>
      <c r="AZ187" s="228">
        <v>0.63342900000000002</v>
      </c>
      <c r="BA187" s="228">
        <v>0.63161800000000001</v>
      </c>
      <c r="BB187" s="228">
        <v>0.61956199999999995</v>
      </c>
      <c r="BC187" s="228">
        <v>0.59042099999999997</v>
      </c>
      <c r="BD187" s="228">
        <v>0.58297100000000002</v>
      </c>
      <c r="BE187" s="228">
        <v>0.57982699999999998</v>
      </c>
      <c r="BF187" s="1"/>
    </row>
    <row r="188" spans="1:58">
      <c r="A188" s="73" t="s">
        <v>453</v>
      </c>
      <c r="B188" s="73" t="s">
        <v>454</v>
      </c>
      <c r="AL188" s="228">
        <v>0.55472441477260503</v>
      </c>
      <c r="AM188" s="228">
        <v>0.56289894704368604</v>
      </c>
      <c r="AN188" s="228">
        <v>0.57017560879082596</v>
      </c>
      <c r="AO188" s="228">
        <v>0.59310066471816203</v>
      </c>
      <c r="AP188" s="228">
        <v>0.612064659538058</v>
      </c>
      <c r="AQ188" s="228">
        <v>0.62888139284253497</v>
      </c>
      <c r="AR188" s="228">
        <v>0.63201035722688204</v>
      </c>
      <c r="AS188" s="228">
        <v>0.63687104171200004</v>
      </c>
      <c r="AT188" s="228">
        <v>0.64502394620770798</v>
      </c>
      <c r="AU188" s="228">
        <v>0.65341099459268304</v>
      </c>
      <c r="AV188" s="228">
        <v>0.65761397686349699</v>
      </c>
      <c r="AW188" s="228">
        <v>0.66952743012806104</v>
      </c>
      <c r="AX188" s="228">
        <v>0.69198216080098895</v>
      </c>
      <c r="AY188" s="228">
        <v>0.722868935208684</v>
      </c>
      <c r="AZ188" s="228">
        <v>0.75631918146911803</v>
      </c>
      <c r="BA188" s="228">
        <v>0.78312303624142798</v>
      </c>
      <c r="BB188" s="228">
        <v>0.79772960000000004</v>
      </c>
      <c r="BC188" s="228">
        <v>0.81186342472549999</v>
      </c>
      <c r="BD188" s="228">
        <v>0.82093894882124396</v>
      </c>
      <c r="BE188" s="228"/>
      <c r="BF188" s="1"/>
    </row>
    <row r="189" spans="1:58">
      <c r="A189" s="73" t="s">
        <v>455</v>
      </c>
      <c r="B189" s="73" t="s">
        <v>456</v>
      </c>
      <c r="AL189" s="228"/>
      <c r="AM189" s="228"/>
      <c r="AN189" s="228"/>
      <c r="AO189" s="228"/>
      <c r="AP189" s="228"/>
      <c r="AQ189" s="228">
        <v>1.2560539842224201</v>
      </c>
      <c r="AR189" s="228">
        <v>1.16725436300625</v>
      </c>
      <c r="AS189" s="228">
        <v>1.1841981886538699</v>
      </c>
      <c r="AT189" s="228">
        <v>1.36047301162959</v>
      </c>
      <c r="AU189" s="228">
        <v>1.49760725909926</v>
      </c>
      <c r="AV189" s="228">
        <v>1.89407254547312</v>
      </c>
      <c r="AW189" s="228">
        <v>1.99127043440253</v>
      </c>
      <c r="AX189" s="228">
        <v>2.1524267106182</v>
      </c>
      <c r="AY189" s="228">
        <v>2.5944303892867602</v>
      </c>
      <c r="AZ189" s="228">
        <v>1.95128984672969</v>
      </c>
      <c r="BA189" s="228">
        <v>2.0622890475964</v>
      </c>
      <c r="BB189" s="228">
        <v>2.4186407326950801</v>
      </c>
      <c r="BC189" s="228">
        <v>2.5387436264354601</v>
      </c>
      <c r="BD189" s="228">
        <v>2.53763516280089</v>
      </c>
      <c r="BE189" s="228">
        <v>2.503434261432</v>
      </c>
      <c r="BF189" s="1"/>
    </row>
    <row r="190" spans="1:58">
      <c r="A190" s="73" t="s">
        <v>457</v>
      </c>
      <c r="B190" s="73" t="s">
        <v>606</v>
      </c>
      <c r="X190" s="73">
        <v>7.6434219771999998E-4</v>
      </c>
      <c r="Y190" s="73">
        <v>8.0791182591000003E-4</v>
      </c>
      <c r="Z190" s="73">
        <v>7.7407774171999995E-4</v>
      </c>
      <c r="AA190" s="73">
        <v>7.4793381881999997E-4</v>
      </c>
      <c r="AB190" s="73">
        <v>7.2773647395E-4</v>
      </c>
      <c r="AC190" s="73">
        <v>7.1307341940000002E-4</v>
      </c>
      <c r="AD190" s="73">
        <v>6.9259910766999999E-4</v>
      </c>
      <c r="AE190" s="73">
        <v>6.8212110625999998E-4</v>
      </c>
      <c r="AF190" s="73">
        <v>6.5143331429999996E-4</v>
      </c>
      <c r="AG190" s="73">
        <v>7.1298166144E-4</v>
      </c>
      <c r="AH190" s="73">
        <v>2.0337698077000001E-3</v>
      </c>
      <c r="AI190" s="73">
        <v>5.9774310713999997E-3</v>
      </c>
      <c r="AJ190" s="73">
        <v>1.9148224203999999E-2</v>
      </c>
      <c r="AK190" s="73">
        <v>4.4838889648999999E-2</v>
      </c>
      <c r="AL190" s="228">
        <v>5.91726522118547E-2</v>
      </c>
      <c r="AM190" s="228">
        <v>8.4132850405455803E-2</v>
      </c>
      <c r="AN190" s="228">
        <v>0.20397149635567899</v>
      </c>
      <c r="AO190" s="228">
        <v>0.31134669651510899</v>
      </c>
      <c r="AP190" s="228">
        <v>0.45472537747610497</v>
      </c>
      <c r="AQ190" s="228">
        <v>0.63241692710827102</v>
      </c>
      <c r="AR190" s="228">
        <v>0.821341018218676</v>
      </c>
      <c r="AS190" s="228">
        <v>0.99062350284032596</v>
      </c>
      <c r="AT190" s="228">
        <v>1.1812461464395201</v>
      </c>
      <c r="AU190" s="228">
        <v>1.3011613294987801</v>
      </c>
      <c r="AV190" s="228">
        <v>1.4230108230007601</v>
      </c>
      <c r="AW190" s="228">
        <v>1.43371057695444</v>
      </c>
      <c r="AX190" s="228">
        <v>1.51251951092612</v>
      </c>
      <c r="AY190" s="228">
        <v>1.59682606756344</v>
      </c>
      <c r="AZ190" s="228">
        <v>1.5849006842089399</v>
      </c>
      <c r="BA190" s="228">
        <v>1.5903998167029401</v>
      </c>
      <c r="BB190" s="228">
        <v>1.59142051851684</v>
      </c>
      <c r="BC190" s="228">
        <v>1.56963828400843</v>
      </c>
      <c r="BD190" s="228">
        <v>1.6297621600041401</v>
      </c>
      <c r="BE190" s="228">
        <v>1.6459550930343501</v>
      </c>
      <c r="BF190" s="1"/>
    </row>
    <row r="191" spans="1:58">
      <c r="A191" s="73" t="s">
        <v>459</v>
      </c>
      <c r="B191" s="73" t="s">
        <v>460</v>
      </c>
      <c r="AF191" s="73">
        <v>4.8544040614000001E-4</v>
      </c>
      <c r="AG191" s="73">
        <v>5.4208072897999997E-4</v>
      </c>
      <c r="AH191" s="73">
        <v>1.1986243754000001E-3</v>
      </c>
      <c r="AI191" s="73">
        <v>1.8669893441E-2</v>
      </c>
      <c r="AJ191" s="73">
        <v>0.18047216714</v>
      </c>
      <c r="AK191" s="73">
        <v>0.72039225101000004</v>
      </c>
      <c r="AL191" s="228">
        <v>1.7156400000000001</v>
      </c>
      <c r="AM191" s="228">
        <v>2.4567800000000002</v>
      </c>
      <c r="AN191" s="228">
        <v>2.7796829999999999</v>
      </c>
      <c r="AO191" s="228">
        <v>3.2611780000000001</v>
      </c>
      <c r="AP191" s="228">
        <v>5.5396409999999996</v>
      </c>
      <c r="AQ191" s="228">
        <v>7.3013519999999996</v>
      </c>
      <c r="AR191" s="228">
        <v>8.3158010000000004</v>
      </c>
      <c r="AS191" s="228">
        <v>9.2735040000000009</v>
      </c>
      <c r="AT191" s="228">
        <v>9.8678349999999995</v>
      </c>
      <c r="AU191" s="228">
        <v>11.551600000000001</v>
      </c>
      <c r="AV191" s="228">
        <v>12.736131</v>
      </c>
      <c r="AW191" s="228">
        <v>12.614955</v>
      </c>
      <c r="AX191" s="228">
        <v>13.984209999999999</v>
      </c>
      <c r="AY191" s="228">
        <v>14.341196</v>
      </c>
      <c r="AZ191" s="228">
        <v>14.019334000000001</v>
      </c>
      <c r="BA191" s="228">
        <v>15.815104</v>
      </c>
      <c r="BB191" s="228">
        <v>17.345572000000001</v>
      </c>
      <c r="BC191" s="228">
        <v>18.460623999999999</v>
      </c>
      <c r="BD191" s="228">
        <v>20.478359999999999</v>
      </c>
      <c r="BE191" s="228">
        <v>21.261009000000001</v>
      </c>
      <c r="BF191" s="1"/>
    </row>
    <row r="192" spans="1:58">
      <c r="A192" s="73" t="s">
        <v>461</v>
      </c>
      <c r="B192" s="73" t="s">
        <v>462</v>
      </c>
      <c r="W192" s="73">
        <v>54.211709468000002</v>
      </c>
      <c r="X192" s="73">
        <v>53.388090941000002</v>
      </c>
      <c r="Y192" s="73">
        <v>52.779394730999996</v>
      </c>
      <c r="Z192" s="73">
        <v>52.014620786999998</v>
      </c>
      <c r="AA192" s="73">
        <v>58.582386870999997</v>
      </c>
      <c r="AB192" s="73">
        <v>59.440864806</v>
      </c>
      <c r="AC192" s="73">
        <v>54.058357016999999</v>
      </c>
      <c r="AD192" s="73">
        <v>52.868970124000001</v>
      </c>
      <c r="AE192" s="73">
        <v>52.226776487000002</v>
      </c>
      <c r="AF192" s="73">
        <v>52.998206549000002</v>
      </c>
      <c r="AG192" s="73">
        <v>57.935301271999997</v>
      </c>
      <c r="AH192" s="73">
        <v>64.424033383999998</v>
      </c>
      <c r="AI192" s="73">
        <v>67.690434576000001</v>
      </c>
      <c r="AJ192" s="73">
        <v>75.425813414999993</v>
      </c>
      <c r="AK192" s="73">
        <v>86.628709795000006</v>
      </c>
      <c r="AL192" s="228">
        <v>118.087469574484</v>
      </c>
      <c r="AM192" s="228">
        <v>128.635974632879</v>
      </c>
      <c r="AN192" s="228">
        <v>146.228146496508</v>
      </c>
      <c r="AO192" s="228">
        <v>147.88150975526901</v>
      </c>
      <c r="AP192" s="228">
        <v>132.27056971819701</v>
      </c>
      <c r="AQ192" s="228">
        <v>132.98903008753899</v>
      </c>
      <c r="AR192" s="228">
        <v>131.293438475995</v>
      </c>
      <c r="AS192" s="228">
        <v>122.44409803928301</v>
      </c>
      <c r="AT192" s="228">
        <v>147.28533563711301</v>
      </c>
      <c r="AU192" s="228">
        <v>162.91967643085499</v>
      </c>
      <c r="AV192" s="228">
        <v>176.22370391092599</v>
      </c>
      <c r="AW192" s="228">
        <v>186.51527517496299</v>
      </c>
      <c r="AX192" s="228">
        <v>203.16370090528</v>
      </c>
      <c r="AY192" s="228">
        <v>227.682423975261</v>
      </c>
      <c r="AZ192" s="228">
        <v>244.578537311415</v>
      </c>
      <c r="BA192" s="228">
        <v>247.99918538440599</v>
      </c>
      <c r="BB192" s="228">
        <v>260.75100867123803</v>
      </c>
      <c r="BC192" s="228">
        <v>271.51919540008402</v>
      </c>
      <c r="BD192" s="228">
        <v>280.28158349674698</v>
      </c>
      <c r="BE192" s="228">
        <v>286.14293141989702</v>
      </c>
      <c r="BF192" s="1"/>
    </row>
    <row r="193" spans="1:58">
      <c r="A193" s="73" t="s">
        <v>463</v>
      </c>
      <c r="B193" s="73" t="s">
        <v>464</v>
      </c>
      <c r="Y193" s="73">
        <v>0.60955073640000002</v>
      </c>
      <c r="Z193" s="73">
        <v>0.69129598564000005</v>
      </c>
      <c r="AA193" s="73">
        <v>0.77198150894999995</v>
      </c>
      <c r="AB193" s="73">
        <v>0.76063253795999997</v>
      </c>
      <c r="AC193" s="73">
        <v>0.74169273597999996</v>
      </c>
      <c r="AD193" s="73">
        <v>0.75313215504999997</v>
      </c>
      <c r="AE193" s="73">
        <v>0.86151154193000001</v>
      </c>
      <c r="AF193" s="73">
        <v>0.80707556295000005</v>
      </c>
      <c r="AG193" s="73">
        <v>0.84761790859999997</v>
      </c>
      <c r="AH193" s="73">
        <v>0.86985788160999999</v>
      </c>
      <c r="AI193" s="73">
        <v>0.92488868259000001</v>
      </c>
      <c r="AJ193" s="73">
        <v>0.91097208219000003</v>
      </c>
      <c r="AK193" s="73">
        <v>1.5019298700999999</v>
      </c>
      <c r="AL193" s="228">
        <v>1.2165857316467601</v>
      </c>
      <c r="AM193" s="228">
        <v>1.2496152766391</v>
      </c>
      <c r="AN193" s="228">
        <v>1.3740086270309499</v>
      </c>
      <c r="AO193" s="228">
        <v>1.40565740844524</v>
      </c>
      <c r="AP193" s="228">
        <v>1.41883058514283</v>
      </c>
      <c r="AQ193" s="228">
        <v>1.4273824976952301</v>
      </c>
      <c r="AR193" s="228">
        <v>1.42944608943732</v>
      </c>
      <c r="AS193" s="228">
        <v>1.44210002707189</v>
      </c>
      <c r="AT193" s="228">
        <v>1.45091682403876</v>
      </c>
      <c r="AU193" s="228">
        <v>1.51114862869272</v>
      </c>
      <c r="AV193" s="228">
        <v>1.47657446499266</v>
      </c>
      <c r="AW193" s="228">
        <v>1.5652646812261399</v>
      </c>
      <c r="AX193" s="228">
        <v>1.52258849702706</v>
      </c>
      <c r="AY193" s="228">
        <v>1.62174924701876</v>
      </c>
      <c r="AZ193" s="228">
        <v>1.65284455040694</v>
      </c>
      <c r="BA193" s="228">
        <v>1.6568483285695601</v>
      </c>
      <c r="BB193" s="228">
        <v>1.66056811905465</v>
      </c>
      <c r="BC193" s="228">
        <v>1.69615599811202</v>
      </c>
      <c r="BD193" s="228">
        <v>1.7000314678629</v>
      </c>
      <c r="BE193" s="228">
        <v>1.6805491715441301</v>
      </c>
      <c r="BF193" s="1"/>
    </row>
    <row r="194" spans="1:58">
      <c r="A194" s="73" t="s">
        <v>465</v>
      </c>
      <c r="B194" s="73" t="s">
        <v>466</v>
      </c>
      <c r="AL194" s="228"/>
      <c r="AM194" s="228"/>
      <c r="AN194" s="228"/>
      <c r="AO194" s="228"/>
      <c r="AP194" s="228"/>
      <c r="AQ194" s="228"/>
      <c r="AR194" s="228"/>
      <c r="AS194" s="228"/>
      <c r="AT194" s="228"/>
      <c r="AU194" s="228"/>
      <c r="AV194" s="228"/>
      <c r="AW194" s="228"/>
      <c r="AX194" s="228"/>
      <c r="AY194" s="228"/>
      <c r="AZ194" s="228"/>
      <c r="BA194" s="228"/>
      <c r="BB194" s="228">
        <v>0.71025689999999997</v>
      </c>
      <c r="BC194" s="228"/>
      <c r="BD194" s="228"/>
      <c r="BE194" s="228"/>
      <c r="BF194" s="1"/>
    </row>
    <row r="195" spans="1:58">
      <c r="A195" s="73" t="s">
        <v>467</v>
      </c>
      <c r="B195" s="73" t="s">
        <v>468</v>
      </c>
      <c r="AL195" s="228"/>
      <c r="AM195" s="228"/>
      <c r="AN195" s="228"/>
      <c r="AO195" s="228"/>
      <c r="AP195" s="228"/>
      <c r="AQ195" s="228"/>
      <c r="AR195" s="228">
        <v>2675.9761951856399</v>
      </c>
      <c r="AS195" s="228">
        <v>2950.1299908743999</v>
      </c>
      <c r="AT195" s="228">
        <v>3339.55403888108</v>
      </c>
      <c r="AU195" s="228">
        <v>3626.3378844348799</v>
      </c>
      <c r="AV195" s="228">
        <v>4189.4175383191196</v>
      </c>
      <c r="AW195" s="228">
        <v>4679.0661168820197</v>
      </c>
      <c r="AX195" s="228">
        <v>5206.5102525710199</v>
      </c>
      <c r="AY195" s="228">
        <v>6661.73838126395</v>
      </c>
      <c r="AZ195" s="228">
        <v>7120.3789446580004</v>
      </c>
      <c r="BA195" s="228">
        <v>7788.6013596520097</v>
      </c>
      <c r="BB195" s="228">
        <v>8527.1567518376596</v>
      </c>
      <c r="BC195" s="228">
        <v>9590.8209491275193</v>
      </c>
      <c r="BD195" s="228">
        <v>10099.203181045201</v>
      </c>
      <c r="BE195" s="228">
        <v>10527.3404106241</v>
      </c>
      <c r="BF195" s="1"/>
    </row>
    <row r="196" spans="1:58">
      <c r="A196" s="73" t="s">
        <v>469</v>
      </c>
      <c r="B196" s="73" t="s">
        <v>470</v>
      </c>
      <c r="W196" s="73">
        <v>3.4452019548999999</v>
      </c>
      <c r="X196" s="73">
        <v>3.4248206091000002</v>
      </c>
      <c r="Y196" s="73">
        <v>3.0593083121000002</v>
      </c>
      <c r="Z196" s="73">
        <v>2.7232135840999998</v>
      </c>
      <c r="AA196" s="73">
        <v>2.5572905937999999</v>
      </c>
      <c r="AB196" s="73">
        <v>2.3217572874000001</v>
      </c>
      <c r="AC196" s="73">
        <v>1.8491763687</v>
      </c>
      <c r="AD196" s="73">
        <v>1.8647511805000001</v>
      </c>
      <c r="AE196" s="73">
        <v>1.7148086557</v>
      </c>
      <c r="AF196" s="73">
        <v>1.7842139117</v>
      </c>
      <c r="AG196" s="73">
        <v>1.9435863559</v>
      </c>
      <c r="AH196" s="73">
        <v>1.9376370469999999</v>
      </c>
      <c r="AI196" s="73">
        <v>1.8823270781000001</v>
      </c>
      <c r="AJ196" s="73">
        <v>1.7853612522</v>
      </c>
      <c r="AK196" s="73">
        <v>1.7667842981999999</v>
      </c>
      <c r="AL196" s="228">
        <v>1.09868613160151</v>
      </c>
      <c r="AM196" s="228">
        <v>1.15565684464747</v>
      </c>
      <c r="AN196" s="228">
        <v>1.15840330779416</v>
      </c>
      <c r="AO196" s="228">
        <v>0.98587348911724104</v>
      </c>
      <c r="AP196" s="228">
        <v>1.0802440044574599</v>
      </c>
      <c r="AQ196" s="228">
        <v>1.17920377951257</v>
      </c>
      <c r="AR196" s="228">
        <v>1.1136115062330201</v>
      </c>
      <c r="AS196" s="228">
        <v>1.12852777144187</v>
      </c>
      <c r="AT196" s="228">
        <v>1.16958374336003</v>
      </c>
      <c r="AU196" s="228">
        <v>1.2563336475951701</v>
      </c>
      <c r="AV196" s="228">
        <v>1.43948862951781</v>
      </c>
      <c r="AW196" s="228">
        <v>1.51704684833654</v>
      </c>
      <c r="AX196" s="228">
        <v>1.5397050324144801</v>
      </c>
      <c r="AY196" s="228">
        <v>1.7415248797565801</v>
      </c>
      <c r="AZ196" s="228">
        <v>1.4011817903583601</v>
      </c>
      <c r="BA196" s="228">
        <v>1.62225056484589</v>
      </c>
      <c r="BB196" s="228">
        <v>1.83701139253662</v>
      </c>
      <c r="BC196" s="228">
        <v>1.8772529899311801</v>
      </c>
      <c r="BD196" s="228">
        <v>1.8270697859593901</v>
      </c>
      <c r="BE196" s="228">
        <v>1.75973818051565</v>
      </c>
      <c r="BF196" s="1"/>
    </row>
    <row r="197" spans="1:58">
      <c r="A197" s="73" t="s">
        <v>471</v>
      </c>
      <c r="B197" s="73" t="s">
        <v>472</v>
      </c>
      <c r="W197" s="73">
        <v>186.77061395000001</v>
      </c>
      <c r="X197" s="73">
        <v>189.54724655000001</v>
      </c>
      <c r="Y197" s="73">
        <v>196.11226063000001</v>
      </c>
      <c r="Z197" s="73">
        <v>206.14596521000001</v>
      </c>
      <c r="AA197" s="73">
        <v>214.1639413</v>
      </c>
      <c r="AB197" s="73">
        <v>226.50311608999999</v>
      </c>
      <c r="AC197" s="73">
        <v>234.26102563000001</v>
      </c>
      <c r="AD197" s="73">
        <v>223.97290065999999</v>
      </c>
      <c r="AE197" s="73">
        <v>213.39991616</v>
      </c>
      <c r="AF197" s="73">
        <v>208.77860684999999</v>
      </c>
      <c r="AG197" s="73">
        <v>201.11389129</v>
      </c>
      <c r="AH197" s="73">
        <v>193.09534556</v>
      </c>
      <c r="AI197" s="73">
        <v>187.35464820000001</v>
      </c>
      <c r="AJ197" s="73">
        <v>183.09755501000001</v>
      </c>
      <c r="AK197" s="73">
        <v>240.25954819</v>
      </c>
      <c r="AL197" s="228">
        <v>215.260462076805</v>
      </c>
      <c r="AM197" s="228">
        <v>220.52659298753301</v>
      </c>
      <c r="AN197" s="228">
        <v>221.261997440762</v>
      </c>
      <c r="AO197" s="228">
        <v>224.91898711620499</v>
      </c>
      <c r="AP197" s="228">
        <v>222.28581759679301</v>
      </c>
      <c r="AQ197" s="228">
        <v>221.57358994878601</v>
      </c>
      <c r="AR197" s="228">
        <v>222.299219710236</v>
      </c>
      <c r="AS197" s="228">
        <v>226.162817986703</v>
      </c>
      <c r="AT197" s="228">
        <v>222.87769750604099</v>
      </c>
      <c r="AU197" s="228">
        <v>218.063307241128</v>
      </c>
      <c r="AV197" s="228">
        <v>216.51149644209499</v>
      </c>
      <c r="AW197" s="228">
        <v>218.44346144120101</v>
      </c>
      <c r="AX197" s="228">
        <v>224.09621759380499</v>
      </c>
      <c r="AY197" s="228">
        <v>234.95240027321199</v>
      </c>
      <c r="AZ197" s="228">
        <v>229.778132088078</v>
      </c>
      <c r="BA197" s="228">
        <v>230.68486087035799</v>
      </c>
      <c r="BB197" s="228">
        <v>236.28712591942201</v>
      </c>
      <c r="BC197" s="228">
        <v>234.05641356575299</v>
      </c>
      <c r="BD197" s="228">
        <v>229.26314255867999</v>
      </c>
      <c r="BE197" s="228">
        <v>226.13899016676501</v>
      </c>
      <c r="BF197" s="1"/>
    </row>
    <row r="198" spans="1:58">
      <c r="A198" s="73" t="s">
        <v>473</v>
      </c>
      <c r="B198" s="73" t="s">
        <v>474</v>
      </c>
      <c r="AL198" s="228">
        <v>1.58025749982014</v>
      </c>
      <c r="AM198" s="228">
        <v>2.87457100872175</v>
      </c>
      <c r="AN198" s="228">
        <v>3.34638801133271</v>
      </c>
      <c r="AO198" s="228">
        <v>4.1517692779643998</v>
      </c>
      <c r="AP198" s="228">
        <v>5.4482949276803403</v>
      </c>
      <c r="AQ198" s="228">
        <v>9.5130145999141504</v>
      </c>
      <c r="AR198" s="228">
        <v>17.6017448021531</v>
      </c>
      <c r="AS198" s="228">
        <v>20.463536291884001</v>
      </c>
      <c r="AT198" s="228">
        <v>22.5893434544614</v>
      </c>
      <c r="AU198" s="228">
        <v>23.982581626369601</v>
      </c>
      <c r="AV198" s="228">
        <v>26.5643888902861</v>
      </c>
      <c r="AW198" s="228">
        <v>28.0389582857702</v>
      </c>
      <c r="AX198" s="228">
        <v>30.523299297606702</v>
      </c>
      <c r="AY198" s="228">
        <v>31.401037631758101</v>
      </c>
      <c r="AZ198" s="228">
        <v>33.333031919703402</v>
      </c>
      <c r="BA198" s="228">
        <v>35.608431664566403</v>
      </c>
      <c r="BB198" s="228">
        <v>37.4680177423133</v>
      </c>
      <c r="BC198" s="228">
        <v>38.2977981846009</v>
      </c>
      <c r="BD198" s="228">
        <v>39.587384203638898</v>
      </c>
      <c r="BE198" s="228">
        <v>40.013642056297698</v>
      </c>
      <c r="BF198" s="1"/>
    </row>
    <row r="199" spans="1:58">
      <c r="A199" s="73" t="s">
        <v>475</v>
      </c>
      <c r="B199" s="73" t="s">
        <v>476</v>
      </c>
      <c r="W199" s="73">
        <v>2.7067182249999999</v>
      </c>
      <c r="X199" s="73">
        <v>2.7818692570999999</v>
      </c>
      <c r="Y199" s="73">
        <v>2.6419244245</v>
      </c>
      <c r="Z199" s="73">
        <v>2.6515544873999999</v>
      </c>
      <c r="AA199" s="73">
        <v>2.6304645140999998</v>
      </c>
      <c r="AB199" s="73">
        <v>2.5911479759999998</v>
      </c>
      <c r="AC199" s="73">
        <v>2.7054356467999998</v>
      </c>
      <c r="AD199" s="73">
        <v>2.7371654065</v>
      </c>
      <c r="AE199" s="73">
        <v>2.7471131335000001</v>
      </c>
      <c r="AF199" s="73">
        <v>2.7127099532000001</v>
      </c>
      <c r="AG199" s="73">
        <v>2.7599361219</v>
      </c>
      <c r="AH199" s="73">
        <v>2.6146898102999998</v>
      </c>
      <c r="AI199" s="73">
        <v>2.6805839027</v>
      </c>
      <c r="AJ199" s="73">
        <v>2.7306749670000001</v>
      </c>
      <c r="AK199" s="73">
        <v>2.7019085170000001</v>
      </c>
      <c r="AL199" s="228">
        <v>2.9196478375481498</v>
      </c>
      <c r="AM199" s="228">
        <v>2.82336542683937</v>
      </c>
      <c r="AN199" s="228">
        <v>2.8059400512692099</v>
      </c>
      <c r="AO199" s="228">
        <v>2.8970033801585999</v>
      </c>
      <c r="AP199" s="228">
        <v>2.91202077263842</v>
      </c>
      <c r="AQ199" s="228">
        <v>2.9606573918235699</v>
      </c>
      <c r="AR199" s="228">
        <v>3.0729093693815801</v>
      </c>
      <c r="AS199" s="228">
        <v>3.13580022210536</v>
      </c>
      <c r="AT199" s="228">
        <v>3.2573280276660301</v>
      </c>
      <c r="AU199" s="228">
        <v>3.9523660146449502</v>
      </c>
      <c r="AV199" s="228">
        <v>3.8467198216143901</v>
      </c>
      <c r="AW199" s="228">
        <v>3.7858901388920798</v>
      </c>
      <c r="AX199" s="228">
        <v>4.1233061240860502</v>
      </c>
      <c r="AY199" s="228">
        <v>5.4573420730295403</v>
      </c>
      <c r="AZ199" s="228">
        <v>6.9056075132095804</v>
      </c>
      <c r="BA199" s="228">
        <v>6.5354673928174796</v>
      </c>
      <c r="BB199" s="228">
        <v>6.6904278031947904</v>
      </c>
      <c r="BC199" s="228">
        <v>7.3008025169811797</v>
      </c>
      <c r="BD199" s="228">
        <v>7.3853326305599003</v>
      </c>
      <c r="BE199" s="228">
        <v>7.5084095957823598</v>
      </c>
      <c r="BF199" s="1"/>
    </row>
    <row r="200" spans="1:58">
      <c r="A200" s="73" t="s">
        <v>477</v>
      </c>
      <c r="B200" s="73" t="s">
        <v>478</v>
      </c>
      <c r="W200" s="73">
        <v>0.94266347054999999</v>
      </c>
      <c r="X200" s="73">
        <v>0.93685399133000002</v>
      </c>
      <c r="Y200" s="73">
        <v>1.0464305003000001</v>
      </c>
      <c r="Z200" s="73">
        <v>1.2022887363999999</v>
      </c>
      <c r="AA200" s="73">
        <v>1.6195795175000001</v>
      </c>
      <c r="AB200" s="73">
        <v>2.6542437859999999</v>
      </c>
      <c r="AC200" s="73">
        <v>4.6343042137000001</v>
      </c>
      <c r="AD200" s="73">
        <v>11.961791462000001</v>
      </c>
      <c r="AE200" s="73">
        <v>18.99049909</v>
      </c>
      <c r="AF200" s="73">
        <v>29.555413723000001</v>
      </c>
      <c r="AG200" s="73">
        <v>48.576726178000001</v>
      </c>
      <c r="AH200" s="73">
        <v>107.47654874</v>
      </c>
      <c r="AI200" s="73">
        <v>191.59694189999999</v>
      </c>
      <c r="AJ200" s="73">
        <v>237.58977838000001</v>
      </c>
      <c r="AK200" s="73">
        <v>291.21022918</v>
      </c>
      <c r="AL200" s="228">
        <v>220.08059849489101</v>
      </c>
      <c r="AM200" s="228">
        <v>280.06870344534798</v>
      </c>
      <c r="AN200" s="228">
        <v>281.55911186739797</v>
      </c>
      <c r="AO200" s="228">
        <v>344.75861733902599</v>
      </c>
      <c r="AP200" s="228">
        <v>397.946042834384</v>
      </c>
      <c r="AQ200" s="228">
        <v>401.85884430262399</v>
      </c>
      <c r="AR200" s="228">
        <v>681.91898606368704</v>
      </c>
      <c r="AS200" s="228">
        <v>645.17932663804595</v>
      </c>
      <c r="AT200" s="228">
        <v>716.02825980170405</v>
      </c>
      <c r="AU200" s="228">
        <v>786.23951728306395</v>
      </c>
      <c r="AV200" s="228">
        <v>888.29466785765396</v>
      </c>
      <c r="AW200" s="228">
        <v>969.42441077768603</v>
      </c>
      <c r="AX200" s="228">
        <v>1008.46926349358</v>
      </c>
      <c r="AY200" s="228">
        <v>1087.8978181544501</v>
      </c>
      <c r="AZ200" s="228">
        <v>1163.7318060069399</v>
      </c>
      <c r="BA200" s="228">
        <v>1347.17140330338</v>
      </c>
      <c r="BB200" s="228">
        <v>1553.1385999981901</v>
      </c>
      <c r="BC200" s="228">
        <v>1704.28084502414</v>
      </c>
      <c r="BD200" s="228">
        <v>1791.64781791634</v>
      </c>
      <c r="BE200" s="228">
        <v>1762.5177721909799</v>
      </c>
      <c r="BF200" s="1"/>
    </row>
    <row r="201" spans="1:58">
      <c r="A201" s="73" t="s">
        <v>479</v>
      </c>
      <c r="B201" s="73" t="s">
        <v>480</v>
      </c>
      <c r="W201" s="73">
        <v>1.4804451448</v>
      </c>
      <c r="X201" s="73">
        <v>1.4342025633</v>
      </c>
      <c r="Y201" s="73">
        <v>1.4103702488000001</v>
      </c>
      <c r="Z201" s="73">
        <v>1.3995029597999999</v>
      </c>
      <c r="AA201" s="73">
        <v>1.3566997392</v>
      </c>
      <c r="AB201" s="73">
        <v>1.2976543136000001</v>
      </c>
      <c r="AC201" s="73">
        <v>1.2582444001999999</v>
      </c>
      <c r="AD201" s="73">
        <v>1.2280203226999999</v>
      </c>
      <c r="AE201" s="73">
        <v>1.2542974883</v>
      </c>
      <c r="AF201" s="73">
        <v>1.2604913739000001</v>
      </c>
      <c r="AG201" s="73">
        <v>1.2676027462999999</v>
      </c>
      <c r="AH201" s="73">
        <v>1.2766930349000001</v>
      </c>
      <c r="AI201" s="73">
        <v>1.2679762107999999</v>
      </c>
      <c r="AJ201" s="73">
        <v>1.2836148492999999</v>
      </c>
      <c r="AK201" s="73">
        <v>1.3024465065999999</v>
      </c>
      <c r="AL201" s="228">
        <v>1.0800832765064601</v>
      </c>
      <c r="AM201" s="228">
        <v>1.0763267768178499</v>
      </c>
      <c r="AN201" s="228">
        <v>1.0691724286005799</v>
      </c>
      <c r="AO201" s="228">
        <v>1.04333726157086</v>
      </c>
      <c r="AP201" s="228">
        <v>0.98754658983943</v>
      </c>
      <c r="AQ201" s="228">
        <v>1.0016795460063701</v>
      </c>
      <c r="AR201" s="228">
        <v>0.95739557993380198</v>
      </c>
      <c r="AS201" s="228">
        <v>0.93114588074757099</v>
      </c>
      <c r="AT201" s="228">
        <v>0.89735156342258304</v>
      </c>
      <c r="AU201" s="228">
        <v>0.91045321038359395</v>
      </c>
      <c r="AV201" s="228">
        <v>0.90170774249532004</v>
      </c>
      <c r="AW201" s="228">
        <v>0.88987756339662805</v>
      </c>
      <c r="AX201" s="228">
        <v>0.91761247868368401</v>
      </c>
      <c r="AY201" s="228">
        <v>0.88653490004007796</v>
      </c>
      <c r="AZ201" s="228">
        <v>0.91083278059954897</v>
      </c>
      <c r="BA201" s="228">
        <v>0.89942874285923502</v>
      </c>
      <c r="BB201" s="228">
        <v>0.89148385512598105</v>
      </c>
      <c r="BC201" s="228">
        <v>0.88591678659883499</v>
      </c>
      <c r="BD201" s="228">
        <v>0.87237618255326699</v>
      </c>
      <c r="BE201" s="228">
        <v>0.86171190255188501</v>
      </c>
      <c r="BF201" s="1"/>
    </row>
    <row r="202" spans="1:58">
      <c r="A202" s="73" t="s">
        <v>481</v>
      </c>
      <c r="B202" s="73" t="s">
        <v>482</v>
      </c>
      <c r="AL202" s="228"/>
      <c r="AM202" s="228"/>
      <c r="AN202" s="228"/>
      <c r="AO202" s="228"/>
      <c r="AP202" s="228"/>
      <c r="AQ202" s="228"/>
      <c r="AR202" s="228"/>
      <c r="AS202" s="228"/>
      <c r="AT202" s="228"/>
      <c r="AU202" s="228"/>
      <c r="AV202" s="228"/>
      <c r="AW202" s="228"/>
      <c r="AX202" s="228"/>
      <c r="AY202" s="228"/>
      <c r="AZ202" s="228"/>
      <c r="BA202" s="228"/>
      <c r="BB202" s="228">
        <v>1.3790536991276801</v>
      </c>
      <c r="BC202" s="228"/>
      <c r="BD202" s="228"/>
      <c r="BE202" s="228"/>
      <c r="BF202" s="1"/>
    </row>
    <row r="203" spans="1:58">
      <c r="A203" s="73" t="s">
        <v>483</v>
      </c>
      <c r="B203" s="73" t="s">
        <v>484</v>
      </c>
      <c r="AA203" s="73">
        <v>0.24042914034999999</v>
      </c>
      <c r="AB203" s="73">
        <v>0.2373253377</v>
      </c>
      <c r="AC203" s="73">
        <v>0.23216688290000001</v>
      </c>
      <c r="AD203" s="73">
        <v>0.22560777000000001</v>
      </c>
      <c r="AE203" s="73">
        <v>0.22180668042000001</v>
      </c>
      <c r="AF203" s="73">
        <v>0.21975817036</v>
      </c>
      <c r="AG203" s="73">
        <v>0.22624669702</v>
      </c>
      <c r="AH203" s="73">
        <v>0.29456108289999999</v>
      </c>
      <c r="AI203" s="73">
        <v>0.321461365</v>
      </c>
      <c r="AJ203" s="73">
        <v>0.36289284999999999</v>
      </c>
      <c r="AK203" s="73">
        <v>0.40326094099999998</v>
      </c>
      <c r="AL203" s="228">
        <v>0.433473</v>
      </c>
      <c r="AM203" s="228">
        <v>0.44383499999999998</v>
      </c>
      <c r="AN203" s="228">
        <v>0.45557700000000001</v>
      </c>
      <c r="AO203" s="228">
        <v>0.47075899999999998</v>
      </c>
      <c r="AP203" s="228">
        <v>0.50058599999999998</v>
      </c>
      <c r="AQ203" s="228">
        <v>0.52555099999999999</v>
      </c>
      <c r="AR203" s="228">
        <v>0.521285</v>
      </c>
      <c r="AS203" s="228">
        <v>0.52777799999999997</v>
      </c>
      <c r="AT203" s="228">
        <v>0.55410199999999998</v>
      </c>
      <c r="AU203" s="228">
        <v>0.57252599999999998</v>
      </c>
      <c r="AV203" s="228">
        <v>0.56596000000000002</v>
      </c>
      <c r="AW203" s="228">
        <v>0.55512499999999998</v>
      </c>
      <c r="AX203" s="228">
        <v>0.54573899999999997</v>
      </c>
      <c r="AY203" s="228">
        <v>0.53265600000000002</v>
      </c>
      <c r="AZ203" s="228">
        <v>0.51130200000000003</v>
      </c>
      <c r="BA203" s="228">
        <v>0.50983400000000001</v>
      </c>
      <c r="BB203" s="228">
        <v>0.51848700000000003</v>
      </c>
      <c r="BC203" s="228">
        <v>0.51328700000000005</v>
      </c>
      <c r="BD203" s="228">
        <v>0.49752800000000003</v>
      </c>
      <c r="BE203" s="228">
        <v>0.49227799999999999</v>
      </c>
      <c r="BF203" s="1"/>
    </row>
    <row r="204" spans="1:58">
      <c r="A204" s="73" t="s">
        <v>485</v>
      </c>
      <c r="B204" s="73" t="s">
        <v>486</v>
      </c>
      <c r="AG204" s="73">
        <v>3.5703305999999997E-2</v>
      </c>
      <c r="AH204" s="73">
        <v>6.7213438E-2</v>
      </c>
      <c r="AI204" s="73">
        <v>0.20233183699999999</v>
      </c>
      <c r="AJ204" s="73">
        <v>0.27139720299999998</v>
      </c>
      <c r="AK204" s="73">
        <v>0.32588678300000001</v>
      </c>
      <c r="AL204" s="228">
        <v>0.399754</v>
      </c>
      <c r="AM204" s="228">
        <v>0.43472699999999997</v>
      </c>
      <c r="AN204" s="228">
        <v>0.46221200000000001</v>
      </c>
      <c r="AO204" s="228">
        <v>0.48528700000000002</v>
      </c>
      <c r="AP204" s="228">
        <v>0.51058700000000001</v>
      </c>
      <c r="AQ204" s="228">
        <v>0.53159299999999998</v>
      </c>
      <c r="AR204" s="228">
        <v>0.56475399999999998</v>
      </c>
      <c r="AS204" s="228">
        <v>0.58841699999999997</v>
      </c>
      <c r="AT204" s="228">
        <v>0.61402699999999999</v>
      </c>
      <c r="AU204" s="228">
        <v>0.61072700000000002</v>
      </c>
      <c r="AV204" s="228">
        <v>0.61160300000000001</v>
      </c>
      <c r="AW204" s="228">
        <v>0.60781499999999999</v>
      </c>
      <c r="AX204" s="228">
        <v>0.62932999999999995</v>
      </c>
      <c r="AY204" s="228">
        <v>0.63434699999999999</v>
      </c>
      <c r="AZ204" s="228">
        <v>0.64463000000000004</v>
      </c>
      <c r="BA204" s="228">
        <v>0.64099200000000001</v>
      </c>
      <c r="BB204" s="228">
        <v>0.63034299999999999</v>
      </c>
      <c r="BC204" s="228">
        <v>0.61422399999999999</v>
      </c>
      <c r="BD204" s="228">
        <v>0.59906099999999995</v>
      </c>
      <c r="BE204" s="228">
        <v>0.59504500000000005</v>
      </c>
      <c r="BF204" s="1"/>
    </row>
    <row r="205" spans="1:58">
      <c r="A205" s="73" t="s">
        <v>487</v>
      </c>
      <c r="B205" s="73" t="s">
        <v>488</v>
      </c>
      <c r="AG205" s="73">
        <v>1.4626028097999999</v>
      </c>
      <c r="AH205" s="73">
        <v>1.5170426869</v>
      </c>
      <c r="AI205" s="73">
        <v>1.6813544323</v>
      </c>
      <c r="AJ205" s="73">
        <v>1.8688444196</v>
      </c>
      <c r="AK205" s="73">
        <v>1.9587981039</v>
      </c>
      <c r="AL205" s="228">
        <v>2.9566766687629298</v>
      </c>
      <c r="AM205" s="228">
        <v>3.2565430696786999</v>
      </c>
      <c r="AN205" s="228">
        <v>3.4021066894207901</v>
      </c>
      <c r="AO205" s="228">
        <v>3.5542502660681299</v>
      </c>
      <c r="AP205" s="228">
        <v>3.6168747222931801</v>
      </c>
      <c r="AQ205" s="228">
        <v>3.91487864766136</v>
      </c>
      <c r="AR205" s="228">
        <v>3.9706231850682201</v>
      </c>
      <c r="AS205" s="228">
        <v>4.3890105582816004</v>
      </c>
      <c r="AT205" s="228">
        <v>4.3764791081441601</v>
      </c>
      <c r="AU205" s="228">
        <v>4.5646260117785102</v>
      </c>
      <c r="AV205" s="228">
        <v>4.6567521401062404</v>
      </c>
      <c r="AW205" s="228">
        <v>4.7105477483709901</v>
      </c>
      <c r="AX205" s="228">
        <v>4.85823659748662</v>
      </c>
      <c r="AY205" s="228">
        <v>5.3098851153398501</v>
      </c>
      <c r="AZ205" s="228">
        <v>5.6510921640097802</v>
      </c>
      <c r="BA205" s="228">
        <v>5.8746632644958501</v>
      </c>
      <c r="BB205" s="228">
        <v>6.3748621240379801</v>
      </c>
      <c r="BC205" s="228">
        <v>6.6601846988125697</v>
      </c>
      <c r="BD205" s="228">
        <v>6.5376593517002997</v>
      </c>
      <c r="BE205" s="228">
        <v>7.0075247433410102</v>
      </c>
      <c r="BF205" s="1"/>
    </row>
    <row r="206" spans="1:58">
      <c r="A206" s="73" t="s">
        <v>489</v>
      </c>
      <c r="B206" s="73" t="s">
        <v>490</v>
      </c>
      <c r="AL206" s="228"/>
      <c r="AM206" s="228"/>
      <c r="AN206" s="228"/>
      <c r="AO206" s="228"/>
      <c r="AP206" s="228"/>
      <c r="AQ206" s="228"/>
      <c r="AR206" s="228"/>
      <c r="AS206" s="228"/>
      <c r="AT206" s="228"/>
      <c r="AU206" s="228"/>
      <c r="AV206" s="228"/>
      <c r="AW206" s="228"/>
      <c r="AX206" s="228"/>
      <c r="AY206" s="228"/>
      <c r="AZ206" s="228"/>
      <c r="BA206" s="228"/>
      <c r="BB206" s="228">
        <v>11427.68</v>
      </c>
      <c r="BC206" s="228"/>
      <c r="BD206" s="228"/>
      <c r="BE206" s="228"/>
      <c r="BF206" s="1"/>
    </row>
    <row r="207" spans="1:58">
      <c r="A207" s="73" t="s">
        <v>491</v>
      </c>
      <c r="B207" s="73" t="s">
        <v>492</v>
      </c>
      <c r="W207" s="73">
        <v>0.54372643566000001</v>
      </c>
      <c r="X207" s="73">
        <v>0.54648506539999997</v>
      </c>
      <c r="Y207" s="73">
        <v>0.58688755663000003</v>
      </c>
      <c r="Z207" s="73">
        <v>0.65809680154000005</v>
      </c>
      <c r="AA207" s="73">
        <v>0.70734177540999998</v>
      </c>
      <c r="AB207" s="73">
        <v>0.80169574174000002</v>
      </c>
      <c r="AC207" s="73">
        <v>0.91795372745000003</v>
      </c>
      <c r="AD207" s="73">
        <v>1.0211161262999999</v>
      </c>
      <c r="AE207" s="73">
        <v>1.1365746490999999</v>
      </c>
      <c r="AF207" s="73">
        <v>1.2843843413</v>
      </c>
      <c r="AG207" s="73">
        <v>1.4295243034</v>
      </c>
      <c r="AH207" s="73">
        <v>1.5999728943</v>
      </c>
      <c r="AI207" s="73">
        <v>1.7952925951000001</v>
      </c>
      <c r="AJ207" s="73">
        <v>1.9866966988999999</v>
      </c>
      <c r="AK207" s="73">
        <v>2.1338547286999998</v>
      </c>
      <c r="AL207" s="228">
        <v>2.0318536895245298</v>
      </c>
      <c r="AM207" s="228">
        <v>2.1531797717568399</v>
      </c>
      <c r="AN207" s="228">
        <v>2.28603202103195</v>
      </c>
      <c r="AO207" s="228">
        <v>2.4375988946242702</v>
      </c>
      <c r="AP207" s="228">
        <v>2.5695861340158301</v>
      </c>
      <c r="AQ207" s="228">
        <v>2.73341579336422</v>
      </c>
      <c r="AR207" s="228">
        <v>2.8767382054637101</v>
      </c>
      <c r="AS207" s="228">
        <v>3.1790533443327398</v>
      </c>
      <c r="AT207" s="228">
        <v>3.2974814265541901</v>
      </c>
      <c r="AU207" s="228">
        <v>3.41870689089866</v>
      </c>
      <c r="AV207" s="228">
        <v>3.4926147973888</v>
      </c>
      <c r="AW207" s="228">
        <v>3.6011110863656999</v>
      </c>
      <c r="AX207" s="228">
        <v>3.8181695081832001</v>
      </c>
      <c r="AY207" s="228">
        <v>4.0754296450680201</v>
      </c>
      <c r="AZ207" s="228">
        <v>4.3482486135523999</v>
      </c>
      <c r="BA207" s="228">
        <v>4.56860837703183</v>
      </c>
      <c r="BB207" s="228">
        <v>4.7739382424645704</v>
      </c>
      <c r="BC207" s="228">
        <v>4.9482561891609196</v>
      </c>
      <c r="BD207" s="228">
        <v>5.1674430653644201</v>
      </c>
      <c r="BE207" s="228">
        <v>5.3883071129578202</v>
      </c>
      <c r="BF207" s="1"/>
    </row>
    <row r="208" spans="1:58">
      <c r="A208" s="73" t="s">
        <v>493</v>
      </c>
      <c r="B208" s="73" t="s">
        <v>494</v>
      </c>
      <c r="AL208" s="228"/>
      <c r="AM208" s="228"/>
      <c r="AN208" s="228"/>
      <c r="AO208" s="228"/>
      <c r="AP208" s="228"/>
      <c r="AQ208" s="228"/>
      <c r="AR208" s="228"/>
      <c r="AS208" s="228"/>
      <c r="AT208" s="228"/>
      <c r="AU208" s="228"/>
      <c r="AV208" s="228"/>
      <c r="AW208" s="228"/>
      <c r="AX208" s="228"/>
      <c r="AY208" s="228">
        <v>0.98317699226628996</v>
      </c>
      <c r="AZ208" s="228">
        <v>0.80701785512664204</v>
      </c>
      <c r="BA208" s="228">
        <v>0.96971581166364795</v>
      </c>
      <c r="BB208" s="228">
        <v>1.464513</v>
      </c>
      <c r="BC208" s="228">
        <v>1.5317479117832999</v>
      </c>
      <c r="BD208" s="228">
        <v>1.7057841482661</v>
      </c>
      <c r="BE208" s="228">
        <v>1.6293849495541699</v>
      </c>
      <c r="BF208" s="1"/>
    </row>
    <row r="209" spans="1:58">
      <c r="A209" s="73" t="s">
        <v>495</v>
      </c>
      <c r="B209" s="73" t="s">
        <v>496</v>
      </c>
      <c r="W209" s="73">
        <v>0.380975481</v>
      </c>
      <c r="X209" s="73">
        <v>0.39135162800000001</v>
      </c>
      <c r="Y209" s="73">
        <v>0.41897880999999998</v>
      </c>
      <c r="Z209" s="73">
        <v>0.45093443799999999</v>
      </c>
      <c r="AA209" s="73">
        <v>0.48183114599999999</v>
      </c>
      <c r="AB209" s="73">
        <v>0.50774066299999998</v>
      </c>
      <c r="AC209" s="73">
        <v>0.55066414600000002</v>
      </c>
      <c r="AD209" s="73">
        <v>0.56677809199999996</v>
      </c>
      <c r="AE209" s="73">
        <v>0.58036739599999998</v>
      </c>
      <c r="AF209" s="73">
        <v>0.59775313299999999</v>
      </c>
      <c r="AG209" s="73">
        <v>0.61766296399999998</v>
      </c>
      <c r="AH209" s="73">
        <v>0.63789021099999998</v>
      </c>
      <c r="AI209" s="73">
        <v>0.66490700999999997</v>
      </c>
      <c r="AJ209" s="73">
        <v>0.68014543400000005</v>
      </c>
      <c r="AK209" s="73">
        <v>0.69205738299999997</v>
      </c>
      <c r="AL209" s="228">
        <v>0.71034299999999995</v>
      </c>
      <c r="AM209" s="228">
        <v>0.71887299999999998</v>
      </c>
      <c r="AN209" s="228">
        <v>0.72044399999999997</v>
      </c>
      <c r="AO209" s="228">
        <v>0.71968799999999999</v>
      </c>
      <c r="AP209" s="228">
        <v>0.73268200000000006</v>
      </c>
      <c r="AQ209" s="228">
        <v>0.73392599999999997</v>
      </c>
      <c r="AR209" s="228">
        <v>0.73921700000000001</v>
      </c>
      <c r="AS209" s="228">
        <v>0.73339900000000002</v>
      </c>
      <c r="AT209" s="228">
        <v>0.75167200000000001</v>
      </c>
      <c r="AU209" s="228">
        <v>0.75911899999999999</v>
      </c>
      <c r="AV209" s="228">
        <v>0.76491100000000001</v>
      </c>
      <c r="AW209" s="228">
        <v>0.735676</v>
      </c>
      <c r="AX209" s="228">
        <v>0.72850700000000002</v>
      </c>
      <c r="AY209" s="228">
        <v>0.72012900000000002</v>
      </c>
      <c r="AZ209" s="228">
        <v>0.70963399999999999</v>
      </c>
      <c r="BA209" s="228">
        <v>0.71686799999999995</v>
      </c>
      <c r="BB209" s="228">
        <v>0.70396700000000001</v>
      </c>
      <c r="BC209" s="228">
        <v>0.69167100000000004</v>
      </c>
      <c r="BD209" s="228">
        <v>0.673543</v>
      </c>
      <c r="BE209" s="228">
        <v>0.66615500000000005</v>
      </c>
      <c r="BF209" s="1"/>
    </row>
    <row r="210" spans="1:58">
      <c r="A210" s="73" t="s">
        <v>497</v>
      </c>
      <c r="B210" s="73" t="s">
        <v>498</v>
      </c>
      <c r="W210" s="73">
        <v>6.0838570143000004</v>
      </c>
      <c r="X210" s="73">
        <v>6.7242668972999997</v>
      </c>
      <c r="Y210" s="73">
        <v>7.1050768863</v>
      </c>
      <c r="Z210" s="73">
        <v>7.9902639579999999</v>
      </c>
      <c r="AA210" s="73">
        <v>9.2643856598000003</v>
      </c>
      <c r="AB210" s="73">
        <v>9.0423327973000003</v>
      </c>
      <c r="AC210" s="73">
        <v>9.3679289811000004</v>
      </c>
      <c r="AD210" s="73">
        <v>9.8067521260999992</v>
      </c>
      <c r="AE210" s="73">
        <v>10.435501448</v>
      </c>
      <c r="AF210" s="73">
        <v>11.155451824</v>
      </c>
      <c r="AG210" s="73">
        <v>12.904198263</v>
      </c>
      <c r="AH210" s="73">
        <v>13.80596529</v>
      </c>
      <c r="AI210" s="73">
        <v>14.792654387000001</v>
      </c>
      <c r="AJ210" s="73">
        <v>15.906105145</v>
      </c>
      <c r="AK210" s="73">
        <v>17.111810168000002</v>
      </c>
      <c r="AL210" s="228">
        <v>11.2495341325911</v>
      </c>
      <c r="AM210" s="228">
        <v>12.2429421265873</v>
      </c>
      <c r="AN210" s="228">
        <v>13.111174391747699</v>
      </c>
      <c r="AO210" s="228">
        <v>14.1655143283041</v>
      </c>
      <c r="AP210" s="228">
        <v>14.532792647118301</v>
      </c>
      <c r="AQ210" s="228">
        <v>15.243524158044901</v>
      </c>
      <c r="AR210" s="228">
        <v>16.940457255690902</v>
      </c>
      <c r="AS210" s="228">
        <v>18.655179577217002</v>
      </c>
      <c r="AT210" s="228">
        <v>19.232258541173699</v>
      </c>
      <c r="AU210" s="228">
        <v>20.365003516083199</v>
      </c>
      <c r="AV210" s="228">
        <v>21.7857896834477</v>
      </c>
      <c r="AW210" s="228">
        <v>23.519983013685099</v>
      </c>
      <c r="AX210" s="228">
        <v>26.124217085962002</v>
      </c>
      <c r="AY210" s="228">
        <v>29.804866248467</v>
      </c>
      <c r="AZ210" s="228">
        <v>31.3195061855264</v>
      </c>
      <c r="BA210" s="228">
        <v>37.9960811084296</v>
      </c>
      <c r="BB210" s="228">
        <v>38.653781286838701</v>
      </c>
      <c r="BC210" s="228">
        <v>42.083899204122901</v>
      </c>
      <c r="BD210" s="228">
        <v>44.052234287895701</v>
      </c>
      <c r="BE210" s="228">
        <v>44.596737463264802</v>
      </c>
      <c r="BF210" s="1"/>
    </row>
    <row r="211" spans="1:58">
      <c r="A211" s="73" t="s">
        <v>499</v>
      </c>
      <c r="B211" s="73" t="s">
        <v>500</v>
      </c>
      <c r="W211" s="73">
        <v>1.1269526952</v>
      </c>
      <c r="X211" s="73">
        <v>1.2007038270999999</v>
      </c>
      <c r="Y211" s="73">
        <v>1.2183919599999999</v>
      </c>
      <c r="Z211" s="73">
        <v>1.1784385420000001</v>
      </c>
      <c r="AA211" s="73">
        <v>1.2079389185</v>
      </c>
      <c r="AB211" s="73">
        <v>1.2268876800999999</v>
      </c>
      <c r="AC211" s="73">
        <v>1.2969166095</v>
      </c>
      <c r="AD211" s="73">
        <v>1.3318915279000001</v>
      </c>
      <c r="AE211" s="73">
        <v>1.3816546152</v>
      </c>
      <c r="AF211" s="73">
        <v>1.3993550814</v>
      </c>
      <c r="AG211" s="73">
        <v>1.4649921196</v>
      </c>
      <c r="AH211" s="73">
        <v>1.4589344975</v>
      </c>
      <c r="AI211" s="73">
        <v>1.5279623042999999</v>
      </c>
      <c r="AJ211" s="73">
        <v>1.5292679853</v>
      </c>
      <c r="AK211" s="73">
        <v>1.5941980626000001</v>
      </c>
      <c r="AL211" s="228">
        <v>1.5586125657175001</v>
      </c>
      <c r="AM211" s="228">
        <v>1.5374341428460201</v>
      </c>
      <c r="AN211" s="228">
        <v>1.5832365275440901</v>
      </c>
      <c r="AO211" s="228">
        <v>1.61091342030628</v>
      </c>
      <c r="AP211" s="228">
        <v>1.6397884113888701</v>
      </c>
      <c r="AQ211" s="228">
        <v>1.6445241123313199</v>
      </c>
      <c r="AR211" s="228">
        <v>1.67886467878627</v>
      </c>
      <c r="AS211" s="228">
        <v>1.69541161721218</v>
      </c>
      <c r="AT211" s="228">
        <v>1.6439904993404999</v>
      </c>
      <c r="AU211" s="228">
        <v>1.6557505343979999</v>
      </c>
      <c r="AV211" s="228">
        <v>1.59130055000052</v>
      </c>
      <c r="AW211" s="228">
        <v>1.70743786273298</v>
      </c>
      <c r="AX211" s="228">
        <v>1.73961448500079</v>
      </c>
      <c r="AY211" s="228">
        <v>1.7594706356687599</v>
      </c>
      <c r="AZ211" s="228">
        <v>1.7848826989334801</v>
      </c>
      <c r="BA211" s="228">
        <v>1.7799050230476099</v>
      </c>
      <c r="BB211" s="228">
        <v>1.80297614307666</v>
      </c>
      <c r="BC211" s="228">
        <v>1.8026880672027901</v>
      </c>
      <c r="BD211" s="228">
        <v>1.8055115199901901</v>
      </c>
      <c r="BE211" s="228">
        <v>1.8020215780796001</v>
      </c>
      <c r="BF211" s="1"/>
    </row>
    <row r="212" spans="1:58">
      <c r="A212" s="73" t="s">
        <v>501</v>
      </c>
      <c r="B212" s="73" t="s">
        <v>502</v>
      </c>
      <c r="W212" s="73">
        <v>1.4772277548999999</v>
      </c>
      <c r="X212" s="73">
        <v>1.4889977227</v>
      </c>
      <c r="Y212" s="73">
        <v>1.4843214760000001</v>
      </c>
      <c r="Z212" s="73">
        <v>1.4737325687</v>
      </c>
      <c r="AA212" s="73">
        <v>1.4670863667</v>
      </c>
      <c r="AB212" s="73">
        <v>1.4506351221</v>
      </c>
      <c r="AC212" s="73">
        <v>1.4742023710000001</v>
      </c>
      <c r="AD212" s="73">
        <v>1.5084009516000001</v>
      </c>
      <c r="AE212" s="73">
        <v>1.4688982186999999</v>
      </c>
      <c r="AF212" s="73">
        <v>1.4757783742999999</v>
      </c>
      <c r="AG212" s="73">
        <v>1.4674307781</v>
      </c>
      <c r="AH212" s="73">
        <v>1.5014700256</v>
      </c>
      <c r="AI212" s="73">
        <v>1.5221786590999999</v>
      </c>
      <c r="AJ212" s="73">
        <v>1.4947926147999999</v>
      </c>
      <c r="AK212" s="73">
        <v>1.5194057956</v>
      </c>
      <c r="AL212" s="228">
        <v>1.58865242019763</v>
      </c>
      <c r="AM212" s="228">
        <v>1.4946668517844399</v>
      </c>
      <c r="AN212" s="228">
        <v>1.56191256244314</v>
      </c>
      <c r="AO212" s="228">
        <v>1.5805251439793799</v>
      </c>
      <c r="AP212" s="228">
        <v>1.60173433240969</v>
      </c>
      <c r="AQ212" s="228">
        <v>1.69122421293377</v>
      </c>
      <c r="AR212" s="228">
        <v>1.62444249356941</v>
      </c>
      <c r="AS212" s="228">
        <v>1.60705161810011</v>
      </c>
      <c r="AT212" s="228">
        <v>1.6327887032094499</v>
      </c>
      <c r="AU212" s="228">
        <v>1.61467518035187</v>
      </c>
      <c r="AV212" s="228">
        <v>1.67574130191002</v>
      </c>
      <c r="AW212" s="228">
        <v>1.70543014376962</v>
      </c>
      <c r="AX212" s="228">
        <v>1.80247967671442</v>
      </c>
      <c r="AY212" s="228">
        <v>1.7507666758373099</v>
      </c>
      <c r="AZ212" s="228">
        <v>1.7342473715640301</v>
      </c>
      <c r="BA212" s="228">
        <v>1.83534228657475</v>
      </c>
      <c r="BB212" s="228">
        <v>1.8436034569431501</v>
      </c>
      <c r="BC212" s="228">
        <v>1.8603746050657599</v>
      </c>
      <c r="BD212" s="228">
        <v>1.86298817033221</v>
      </c>
      <c r="BE212" s="228">
        <v>1.9238093233840701</v>
      </c>
      <c r="BF212" s="1"/>
    </row>
    <row r="213" spans="1:58">
      <c r="A213" s="73" t="s">
        <v>503</v>
      </c>
      <c r="B213" s="73" t="s">
        <v>504</v>
      </c>
      <c r="AL213" s="228"/>
      <c r="AM213" s="228"/>
      <c r="AN213" s="228"/>
      <c r="AO213" s="228"/>
      <c r="AP213" s="228"/>
      <c r="AQ213" s="228"/>
      <c r="AR213" s="228"/>
      <c r="AS213" s="228"/>
      <c r="AT213" s="228"/>
      <c r="AU213" s="228"/>
      <c r="AV213" s="228"/>
      <c r="AW213" s="228"/>
      <c r="AX213" s="228"/>
      <c r="AY213" s="228"/>
      <c r="AZ213" s="228"/>
      <c r="BA213" s="228"/>
      <c r="BB213" s="228"/>
      <c r="BC213" s="228"/>
      <c r="BD213" s="228"/>
      <c r="BE213" s="228"/>
      <c r="BF213" s="1"/>
    </row>
    <row r="214" spans="1:58">
      <c r="A214" s="73" t="s">
        <v>505</v>
      </c>
      <c r="B214" s="73" t="s">
        <v>506</v>
      </c>
      <c r="W214" s="73">
        <v>1.049439386</v>
      </c>
      <c r="X214" s="73">
        <v>1.1213594381</v>
      </c>
      <c r="Y214" s="73">
        <v>1.1521554701000001</v>
      </c>
      <c r="Z214" s="73">
        <v>1.1684142676</v>
      </c>
      <c r="AA214" s="73">
        <v>1.1703810951</v>
      </c>
      <c r="AB214" s="73">
        <v>1.167244052</v>
      </c>
      <c r="AC214" s="73">
        <v>1.2135114901999999</v>
      </c>
      <c r="AD214" s="73">
        <v>1.2542814580999999</v>
      </c>
      <c r="AE214" s="73">
        <v>1.2228536417</v>
      </c>
      <c r="AF214" s="73">
        <v>1.2387113809999999</v>
      </c>
      <c r="AG214" s="73">
        <v>1.2701239207999999</v>
      </c>
      <c r="AH214" s="73">
        <v>1.3088501696999999</v>
      </c>
      <c r="AI214" s="73">
        <v>1.3082706825999999</v>
      </c>
      <c r="AJ214" s="73">
        <v>1.3088054796999999</v>
      </c>
      <c r="AK214" s="73">
        <v>1.3472246556</v>
      </c>
      <c r="AL214" s="228">
        <v>1.6352097695353101</v>
      </c>
      <c r="AM214" s="228">
        <v>1.6631587377249999</v>
      </c>
      <c r="AN214" s="228">
        <v>1.65737556914097</v>
      </c>
      <c r="AO214" s="228">
        <v>1.69224832158577</v>
      </c>
      <c r="AP214" s="228">
        <v>1.6970179942238</v>
      </c>
      <c r="AQ214" s="228">
        <v>1.6557225935309201</v>
      </c>
      <c r="AR214" s="228">
        <v>1.7272626185987401</v>
      </c>
      <c r="AS214" s="228">
        <v>1.71844935471403</v>
      </c>
      <c r="AT214" s="228">
        <v>1.6320274000825801</v>
      </c>
      <c r="AU214" s="228">
        <v>1.65210878090178</v>
      </c>
      <c r="AV214" s="228">
        <v>1.64778121782464</v>
      </c>
      <c r="AW214" s="228">
        <v>1.6468072542165899</v>
      </c>
      <c r="AX214" s="228">
        <v>1.73901828098762</v>
      </c>
      <c r="AY214" s="228">
        <v>1.70590100766122</v>
      </c>
      <c r="AZ214" s="228">
        <v>1.6783496792688799</v>
      </c>
      <c r="BA214" s="228">
        <v>1.7318636638070299</v>
      </c>
      <c r="BB214" s="228">
        <v>1.6913008287242599</v>
      </c>
      <c r="BC214" s="228">
        <v>1.6795808950547499</v>
      </c>
      <c r="BD214" s="228">
        <v>1.69281276399901</v>
      </c>
      <c r="BE214" s="228">
        <v>1.6785225181917101</v>
      </c>
      <c r="BF214" s="1"/>
    </row>
    <row r="215" spans="1:58">
      <c r="A215" s="73" t="s">
        <v>507</v>
      </c>
      <c r="B215" s="73" t="s">
        <v>508</v>
      </c>
      <c r="W215" s="73">
        <v>4.6836175196E-4</v>
      </c>
      <c r="X215" s="73">
        <v>5.3519176986000004E-4</v>
      </c>
      <c r="Y215" s="73">
        <v>6.5877041018000003E-4</v>
      </c>
      <c r="Z215" s="73">
        <v>7.9883887128000004E-4</v>
      </c>
      <c r="AA215" s="73">
        <v>1.0288966392000001E-3</v>
      </c>
      <c r="AB215" s="73">
        <v>1.4593572334E-3</v>
      </c>
      <c r="AC215" s="73">
        <v>1.8363003706999999E-3</v>
      </c>
      <c r="AD215" s="73">
        <v>2.2459359481000001E-3</v>
      </c>
      <c r="AE215" s="73">
        <v>3.8819606096000001E-3</v>
      </c>
      <c r="AF215" s="73">
        <v>5.1155695810000002E-3</v>
      </c>
      <c r="AG215" s="73">
        <v>8.1931654966999994E-3</v>
      </c>
      <c r="AH215" s="73">
        <v>1.4958140328E-2</v>
      </c>
      <c r="AI215" s="73">
        <v>3.0651833747E-2</v>
      </c>
      <c r="AJ215" s="73">
        <v>5.9234838036999998E-2</v>
      </c>
      <c r="AK215" s="73">
        <v>0.15051191052999999</v>
      </c>
      <c r="AL215" s="228">
        <v>0.19010203580058899</v>
      </c>
      <c r="AM215" s="228">
        <v>0.247485562175941</v>
      </c>
      <c r="AN215" s="228">
        <v>0.35910168580548502</v>
      </c>
      <c r="AO215" s="228">
        <v>0.41799092605278598</v>
      </c>
      <c r="AP215" s="228">
        <v>0.47683493664152399</v>
      </c>
      <c r="AQ215" s="228">
        <v>0.51216374672255705</v>
      </c>
      <c r="AR215" s="228">
        <v>0.50879970548856801</v>
      </c>
      <c r="AS215" s="228">
        <v>0.53813375223012305</v>
      </c>
      <c r="AT215" s="228">
        <v>0.57863333864684496</v>
      </c>
      <c r="AU215" s="228">
        <v>0.65141512542385505</v>
      </c>
      <c r="AV215" s="228">
        <v>0.68554057668125301</v>
      </c>
      <c r="AW215" s="228">
        <v>0.727472363749746</v>
      </c>
      <c r="AX215" s="228">
        <v>0.75587429498668401</v>
      </c>
      <c r="AY215" s="228">
        <v>0.84696898821557298</v>
      </c>
      <c r="AZ215" s="228">
        <v>0.87386807104790798</v>
      </c>
      <c r="BA215" s="228">
        <v>1.0323691827616599</v>
      </c>
      <c r="BB215" s="228">
        <v>1.2239137656696299</v>
      </c>
      <c r="BC215" s="228">
        <v>1.5339967637320699</v>
      </c>
      <c r="BD215" s="228">
        <v>2.06577905793187</v>
      </c>
      <c r="BE215" s="228">
        <v>2.6445348831353601</v>
      </c>
      <c r="BF215" s="1"/>
    </row>
    <row r="216" spans="1:58">
      <c r="A216" s="73" t="s">
        <v>509</v>
      </c>
      <c r="B216" s="73" t="s">
        <v>510</v>
      </c>
      <c r="W216" s="73">
        <v>1.3819236225999999E-3</v>
      </c>
      <c r="X216" s="73">
        <v>1.4113761854E-3</v>
      </c>
      <c r="Y216" s="73">
        <v>1.3950187259000001E-3</v>
      </c>
      <c r="Z216" s="73">
        <v>1.3360180704999999E-3</v>
      </c>
      <c r="AA216" s="73">
        <v>1.3095564868E-3</v>
      </c>
      <c r="AB216" s="73">
        <v>1.3057773748E-3</v>
      </c>
      <c r="AC216" s="73">
        <v>1.3479682244000001E-3</v>
      </c>
      <c r="AD216" s="73">
        <v>1.6638306786E-3</v>
      </c>
      <c r="AE216" s="73">
        <v>1.7566417676E-3</v>
      </c>
      <c r="AF216" s="73">
        <v>1.7907306513E-3</v>
      </c>
      <c r="AG216" s="73">
        <v>2.4819415696999999E-3</v>
      </c>
      <c r="AH216" s="73">
        <v>2.6962795540000002E-3</v>
      </c>
      <c r="AI216" s="73">
        <v>3.5820535496999999E-3</v>
      </c>
      <c r="AJ216" s="73">
        <v>9.0789902674999999E-3</v>
      </c>
      <c r="AK216" s="73">
        <v>4.7960761627999997E-2</v>
      </c>
      <c r="AL216" s="228">
        <v>9.8048125034065098E-2</v>
      </c>
      <c r="AM216" s="228">
        <v>0.106974660647549</v>
      </c>
      <c r="AN216" s="228">
        <v>0.107172716007621</v>
      </c>
      <c r="AO216" s="228">
        <v>0.106117730408962</v>
      </c>
      <c r="AP216" s="228">
        <v>0.21240246830582299</v>
      </c>
      <c r="AQ216" s="228">
        <v>0.32139968528565899</v>
      </c>
      <c r="AR216" s="228">
        <v>0.42476594988597599</v>
      </c>
      <c r="AS216" s="228">
        <v>0.61073382240631902</v>
      </c>
      <c r="AT216" s="228">
        <v>0.73694306909652096</v>
      </c>
      <c r="AU216" s="228">
        <v>0.80559072697738998</v>
      </c>
      <c r="AV216" s="228">
        <v>0.90133669408450201</v>
      </c>
      <c r="AW216" s="228">
        <v>1.2384252104003499</v>
      </c>
      <c r="AX216" s="228">
        <v>1.28382950041663</v>
      </c>
      <c r="AY216" s="228">
        <v>1.4545616583443399</v>
      </c>
      <c r="AZ216" s="228">
        <v>1.5371959753893001</v>
      </c>
      <c r="BA216" s="228">
        <v>1.6281173143299701</v>
      </c>
      <c r="BB216" s="228">
        <v>1.8260701205072001</v>
      </c>
      <c r="BC216" s="228">
        <v>1.9791025726996401</v>
      </c>
      <c r="BD216" s="228">
        <v>1.95369725056344</v>
      </c>
      <c r="BE216" s="228">
        <v>1.92001427683931</v>
      </c>
      <c r="BF216" s="1"/>
    </row>
    <row r="217" spans="1:58">
      <c r="A217" s="73" t="s">
        <v>511</v>
      </c>
      <c r="B217" s="73" t="s">
        <v>512</v>
      </c>
      <c r="W217" s="73">
        <v>0.63752526041000002</v>
      </c>
      <c r="X217" s="73">
        <v>0.60335591344999995</v>
      </c>
      <c r="Y217" s="73">
        <v>0.65503362539999999</v>
      </c>
      <c r="Z217" s="73">
        <v>0.65995734288999996</v>
      </c>
      <c r="AA217" s="73">
        <v>0.70644928221000003</v>
      </c>
      <c r="AB217" s="73">
        <v>0.72655819763999996</v>
      </c>
      <c r="AC217" s="73">
        <v>0.80956857443999997</v>
      </c>
      <c r="AD217" s="73">
        <v>0.79527884957999995</v>
      </c>
      <c r="AE217" s="73">
        <v>0.95397935249999999</v>
      </c>
      <c r="AF217" s="73">
        <v>0.94595628597000003</v>
      </c>
      <c r="AG217" s="73">
        <v>1.1883164022999999</v>
      </c>
      <c r="AH217" s="73">
        <v>1.2501396463000001</v>
      </c>
      <c r="AI217" s="73">
        <v>1.3613341812999999</v>
      </c>
      <c r="AJ217" s="73">
        <v>1.5637827885</v>
      </c>
      <c r="AK217" s="73">
        <v>1.7007095434999999</v>
      </c>
      <c r="AL217" s="228">
        <v>1.3342692584926701</v>
      </c>
      <c r="AM217" s="228">
        <v>1.4110138811016999</v>
      </c>
      <c r="AN217" s="228">
        <v>1.5446543501399801</v>
      </c>
      <c r="AO217" s="228">
        <v>1.64122875768887</v>
      </c>
      <c r="AP217" s="228">
        <v>1.70329777821985</v>
      </c>
      <c r="AQ217" s="228">
        <v>1.8309234734916799</v>
      </c>
      <c r="AR217" s="228">
        <v>1.94307745548926</v>
      </c>
      <c r="AS217" s="228">
        <v>2.0886964961286698</v>
      </c>
      <c r="AT217" s="228">
        <v>2.1769938979972401</v>
      </c>
      <c r="AU217" s="228">
        <v>2.2954121856488801</v>
      </c>
      <c r="AV217" s="228">
        <v>2.2809637620257002</v>
      </c>
      <c r="AW217" s="228">
        <v>2.6022718510504199</v>
      </c>
      <c r="AX217" s="228">
        <v>2.6395715063941201</v>
      </c>
      <c r="AY217" s="228">
        <v>2.9321084386500602</v>
      </c>
      <c r="AZ217" s="228">
        <v>3.0699250072735298</v>
      </c>
      <c r="BA217" s="228">
        <v>2.89102384957447</v>
      </c>
      <c r="BB217" s="228">
        <v>3.9004862770698598</v>
      </c>
      <c r="BC217" s="228">
        <v>4.1625587485526001</v>
      </c>
      <c r="BD217" s="228">
        <v>4.35104481781591</v>
      </c>
      <c r="BE217" s="228">
        <v>4.5508994155624301</v>
      </c>
      <c r="BF217" s="1"/>
    </row>
    <row r="218" spans="1:58">
      <c r="A218" s="73" t="s">
        <v>513</v>
      </c>
      <c r="B218" s="73" t="s">
        <v>514</v>
      </c>
      <c r="W218" s="73">
        <v>6.3688386660000003</v>
      </c>
      <c r="X218" s="73">
        <v>6.3751965290000001</v>
      </c>
      <c r="Y218" s="73">
        <v>6.496384452</v>
      </c>
      <c r="Z218" s="73">
        <v>6.8860253629999999</v>
      </c>
      <c r="AA218" s="73">
        <v>7.1383720899999998</v>
      </c>
      <c r="AB218" s="73">
        <v>7.3813349170000002</v>
      </c>
      <c r="AC218" s="73">
        <v>7.6915002210000001</v>
      </c>
      <c r="AD218" s="73">
        <v>7.8357034649999999</v>
      </c>
      <c r="AE218" s="73">
        <v>8.0545456719999997</v>
      </c>
      <c r="AF218" s="73">
        <v>8.3777922910000004</v>
      </c>
      <c r="AG218" s="73">
        <v>8.7689112680000001</v>
      </c>
      <c r="AH218" s="73">
        <v>9.2290337690000008</v>
      </c>
      <c r="AI218" s="73">
        <v>9.1030824450000001</v>
      </c>
      <c r="AJ218" s="73">
        <v>9.1965234749999993</v>
      </c>
      <c r="AK218" s="73">
        <v>9.2446146490000007</v>
      </c>
      <c r="AL218" s="228">
        <v>9.379035</v>
      </c>
      <c r="AM218" s="228">
        <v>9.2606970000000004</v>
      </c>
      <c r="AN218" s="228">
        <v>9.3152530000000002</v>
      </c>
      <c r="AO218" s="228">
        <v>9.3791159999999998</v>
      </c>
      <c r="AP218" s="228">
        <v>9.2935049999999997</v>
      </c>
      <c r="AQ218" s="228">
        <v>9.1329799999999999</v>
      </c>
      <c r="AR218" s="228">
        <v>9.3420909999999999</v>
      </c>
      <c r="AS218" s="228">
        <v>9.3516700000000004</v>
      </c>
      <c r="AT218" s="228">
        <v>9.3211720000000007</v>
      </c>
      <c r="AU218" s="228">
        <v>9.1040679999999998</v>
      </c>
      <c r="AV218" s="228">
        <v>9.3783670000000008</v>
      </c>
      <c r="AW218" s="228">
        <v>9.0838239999999999</v>
      </c>
      <c r="AX218" s="228">
        <v>8.8856230000000007</v>
      </c>
      <c r="AY218" s="228">
        <v>8.7732960000000002</v>
      </c>
      <c r="AZ218" s="228">
        <v>8.9179069999999996</v>
      </c>
      <c r="BA218" s="228">
        <v>8.9889130000000002</v>
      </c>
      <c r="BB218" s="228">
        <v>8.8533190000000008</v>
      </c>
      <c r="BC218" s="228">
        <v>8.7114969999999996</v>
      </c>
      <c r="BD218" s="228">
        <v>8.7132389999999997</v>
      </c>
      <c r="BE218" s="228">
        <v>8.9209720000000008</v>
      </c>
      <c r="BF218" s="1"/>
    </row>
    <row r="219" spans="1:58">
      <c r="A219" s="73" t="s">
        <v>515</v>
      </c>
      <c r="B219" s="73" t="s">
        <v>516</v>
      </c>
      <c r="W219" s="73">
        <v>2.09404564</v>
      </c>
      <c r="X219" s="73">
        <v>2.022989994</v>
      </c>
      <c r="Y219" s="73">
        <v>2.046925442</v>
      </c>
      <c r="Z219" s="73">
        <v>2.0156443930000001</v>
      </c>
      <c r="AA219" s="73">
        <v>2.0157209530000002</v>
      </c>
      <c r="AB219" s="73">
        <v>2.0004011570000002</v>
      </c>
      <c r="AC219" s="73">
        <v>2.0160274189999998</v>
      </c>
      <c r="AD219" s="73">
        <v>2.0015604389999999</v>
      </c>
      <c r="AE219" s="73">
        <v>1.98868705</v>
      </c>
      <c r="AF219" s="73">
        <v>1.982389865</v>
      </c>
      <c r="AG219" s="73">
        <v>1.9964550109999999</v>
      </c>
      <c r="AH219" s="73">
        <v>2.0324112460000001</v>
      </c>
      <c r="AI219" s="73">
        <v>2.0274437920000001</v>
      </c>
      <c r="AJ219" s="73">
        <v>2.0299614259999998</v>
      </c>
      <c r="AK219" s="73">
        <v>2.011918246</v>
      </c>
      <c r="AL219" s="228">
        <v>1.982513</v>
      </c>
      <c r="AM219" s="228">
        <v>1.9413830000000001</v>
      </c>
      <c r="AN219" s="228">
        <v>1.8976820000000001</v>
      </c>
      <c r="AO219" s="228">
        <v>1.880555</v>
      </c>
      <c r="AP219" s="228">
        <v>1.8722049999999999</v>
      </c>
      <c r="AQ219" s="228">
        <v>1.850981</v>
      </c>
      <c r="AR219" s="228">
        <v>1.838203</v>
      </c>
      <c r="AS219" s="228">
        <v>1.771118</v>
      </c>
      <c r="AT219" s="228">
        <v>1.7734650000000001</v>
      </c>
      <c r="AU219" s="228">
        <v>1.7537670000000001</v>
      </c>
      <c r="AV219" s="228">
        <v>1.742756</v>
      </c>
      <c r="AW219" s="228">
        <v>1.658655</v>
      </c>
      <c r="AX219" s="228">
        <v>1.60097</v>
      </c>
      <c r="AY219" s="228">
        <v>1.548664</v>
      </c>
      <c r="AZ219" s="228">
        <v>1.5191410000000001</v>
      </c>
      <c r="BA219" s="228">
        <v>1.508337</v>
      </c>
      <c r="BB219" s="228">
        <v>1.432545</v>
      </c>
      <c r="BC219" s="228">
        <v>1.3639190000000001</v>
      </c>
      <c r="BD219" s="228">
        <v>1.322298</v>
      </c>
      <c r="BE219" s="228">
        <v>1.3173999999999999</v>
      </c>
      <c r="BF219" s="1"/>
    </row>
    <row r="220" spans="1:58">
      <c r="A220" s="73" t="s">
        <v>517</v>
      </c>
      <c r="B220" s="73" t="s">
        <v>518</v>
      </c>
      <c r="W220" s="73">
        <v>3.6450322858000002</v>
      </c>
      <c r="X220" s="73">
        <v>3.9044491430999999</v>
      </c>
      <c r="Y220" s="73">
        <v>3.7687039700999998</v>
      </c>
      <c r="Z220" s="73">
        <v>3.8081835043000001</v>
      </c>
      <c r="AA220" s="73">
        <v>3.9332202615999998</v>
      </c>
      <c r="AB220" s="73">
        <v>3.9730421015999999</v>
      </c>
      <c r="AC220" s="73">
        <v>4.9091108076000003</v>
      </c>
      <c r="AD220" s="73">
        <v>5.9810505325000003</v>
      </c>
      <c r="AE220" s="73">
        <v>7.4336382313999998</v>
      </c>
      <c r="AF220" s="73">
        <v>8.8350981724000004</v>
      </c>
      <c r="AG220" s="73">
        <v>10.158098952</v>
      </c>
      <c r="AH220" s="73">
        <v>10.571911318</v>
      </c>
      <c r="AI220" s="73">
        <v>10.883836502999999</v>
      </c>
      <c r="AJ220" s="73">
        <v>11.273713074</v>
      </c>
      <c r="AK220" s="73">
        <v>12.553981824999999</v>
      </c>
      <c r="AL220" s="228"/>
      <c r="AM220" s="228"/>
      <c r="AN220" s="228"/>
      <c r="AO220" s="228"/>
      <c r="AP220" s="228"/>
      <c r="AQ220" s="228"/>
      <c r="AR220" s="228"/>
      <c r="AS220" s="228"/>
      <c r="AT220" s="228"/>
      <c r="AU220" s="228"/>
      <c r="AV220" s="228"/>
      <c r="AW220" s="228"/>
      <c r="AX220" s="228"/>
      <c r="AY220" s="228"/>
      <c r="AZ220" s="228"/>
      <c r="BA220" s="228"/>
      <c r="BB220" s="228">
        <v>21.3249</v>
      </c>
      <c r="BC220" s="228"/>
      <c r="BD220" s="228"/>
      <c r="BE220" s="228"/>
      <c r="BF220" s="1"/>
    </row>
    <row r="221" spans="1:58">
      <c r="A221" s="73" t="s">
        <v>519</v>
      </c>
      <c r="B221" s="73" t="s">
        <v>520</v>
      </c>
      <c r="AB221" s="73">
        <v>6.6864250052999996E-6</v>
      </c>
      <c r="AC221" s="73">
        <v>6.2773372211000001E-6</v>
      </c>
      <c r="AD221" s="73">
        <v>6.4498782146999997E-6</v>
      </c>
      <c r="AE221" s="73">
        <v>6.0732909162000002E-6</v>
      </c>
      <c r="AF221" s="73">
        <v>6.2815048994000003E-6</v>
      </c>
      <c r="AG221" s="73">
        <v>6.4285436545999997E-6</v>
      </c>
      <c r="AH221" s="73">
        <v>1.2415771651E-5</v>
      </c>
      <c r="AI221" s="73">
        <v>8.1931136080999996E-5</v>
      </c>
      <c r="AJ221" s="73">
        <v>1.0480360266E-3</v>
      </c>
      <c r="AK221" s="73">
        <v>3.2975557841999998E-3</v>
      </c>
      <c r="AL221" s="228">
        <v>1.30766008648789E-2</v>
      </c>
      <c r="AM221" s="228">
        <v>6.81344401568897E-2</v>
      </c>
      <c r="AN221" s="228">
        <v>0.110684617298194</v>
      </c>
      <c r="AO221" s="228">
        <v>0.205664327480099</v>
      </c>
      <c r="AP221" s="228">
        <v>0.25625868731941798</v>
      </c>
      <c r="AQ221" s="228">
        <v>0.30735315527866502</v>
      </c>
      <c r="AR221" s="228">
        <v>0.391281991154802</v>
      </c>
      <c r="AS221" s="228">
        <v>0.45788613129074601</v>
      </c>
      <c r="AT221" s="228">
        <v>0.57010642401072997</v>
      </c>
      <c r="AU221" s="228">
        <v>0.65205106531296497</v>
      </c>
      <c r="AV221" s="228">
        <v>0.69183762954566796</v>
      </c>
      <c r="AW221" s="228">
        <v>0.812597784092151</v>
      </c>
      <c r="AX221" s="228">
        <v>1.0071222333766301</v>
      </c>
      <c r="AY221" s="228">
        <v>1.2659330215498601</v>
      </c>
      <c r="AZ221" s="228">
        <v>1.41010162367236</v>
      </c>
      <c r="BA221" s="228">
        <v>1.5666890419535699</v>
      </c>
      <c r="BB221" s="228">
        <v>1.7395255482237399</v>
      </c>
      <c r="BC221" s="228">
        <v>1.91166274843999</v>
      </c>
      <c r="BD221" s="228">
        <v>1.96547568326498</v>
      </c>
      <c r="BE221" s="228">
        <v>2.0430555885836901</v>
      </c>
      <c r="BF221" s="1"/>
    </row>
    <row r="222" spans="1:58">
      <c r="A222" s="73" t="s">
        <v>521</v>
      </c>
      <c r="B222" s="73" t="s">
        <v>522</v>
      </c>
      <c r="AE222" s="73">
        <v>39.436945983999998</v>
      </c>
      <c r="AF222" s="73">
        <v>45.835804531999997</v>
      </c>
      <c r="AG222" s="73">
        <v>54.074741817000003</v>
      </c>
      <c r="AH222" s="73">
        <v>66.999670796000004</v>
      </c>
      <c r="AI222" s="73">
        <v>82.268317780000004</v>
      </c>
      <c r="AJ222" s="73">
        <v>100.19609767999999</v>
      </c>
      <c r="AK222" s="73">
        <v>128.80467780999999</v>
      </c>
      <c r="AL222" s="228">
        <v>103.977661100731</v>
      </c>
      <c r="AM222" s="228">
        <v>121.83537878146301</v>
      </c>
      <c r="AN222" s="228">
        <v>144.44571732947799</v>
      </c>
      <c r="AO222" s="228">
        <v>181.96143508032</v>
      </c>
      <c r="AP222" s="228">
        <v>198.77048118526801</v>
      </c>
      <c r="AQ222" s="228">
        <v>209.064212943912</v>
      </c>
      <c r="AR222" s="228">
        <v>215.25085664027699</v>
      </c>
      <c r="AS222" s="228">
        <v>227.04657382277</v>
      </c>
      <c r="AT222" s="228">
        <v>241.417731539241</v>
      </c>
      <c r="AU222" s="228">
        <v>251.456513397279</v>
      </c>
      <c r="AV222" s="228">
        <v>308.08307617665901</v>
      </c>
      <c r="AW222" s="228">
        <v>348.13259145136402</v>
      </c>
      <c r="AX222" s="228">
        <v>359.23550030054503</v>
      </c>
      <c r="AY222" s="228">
        <v>408.47927916627998</v>
      </c>
      <c r="AZ222" s="228">
        <v>442.95266247525302</v>
      </c>
      <c r="BA222" s="228">
        <v>478.07085569904302</v>
      </c>
      <c r="BB222" s="228">
        <v>522.48323681237503</v>
      </c>
      <c r="BC222" s="228">
        <v>568.40392546138298</v>
      </c>
      <c r="BD222" s="228">
        <v>603.03879438014599</v>
      </c>
      <c r="BE222" s="228">
        <v>622.14711000693205</v>
      </c>
      <c r="BF222" s="1"/>
    </row>
    <row r="223" spans="1:58">
      <c r="A223" s="73" t="s">
        <v>523</v>
      </c>
      <c r="B223" s="73" t="s">
        <v>524</v>
      </c>
      <c r="W223" s="73">
        <v>13.159504239</v>
      </c>
      <c r="X223" s="73">
        <v>13.039193572</v>
      </c>
      <c r="Y223" s="73">
        <v>12.911997294000001</v>
      </c>
      <c r="Z223" s="73">
        <v>12.873943681</v>
      </c>
      <c r="AA223" s="73">
        <v>12.587589847</v>
      </c>
      <c r="AB223" s="73">
        <v>12.480498473999999</v>
      </c>
      <c r="AC223" s="73">
        <v>12.409350898</v>
      </c>
      <c r="AD223" s="73">
        <v>12.625550618</v>
      </c>
      <c r="AE223" s="73">
        <v>12.922763098000001</v>
      </c>
      <c r="AF223" s="73">
        <v>13.215722002</v>
      </c>
      <c r="AG223" s="73">
        <v>13.467908796</v>
      </c>
      <c r="AH223" s="73">
        <v>13.773763341</v>
      </c>
      <c r="AI223" s="73">
        <v>14.095372799</v>
      </c>
      <c r="AJ223" s="73">
        <v>14.246344316</v>
      </c>
      <c r="AK223" s="73">
        <v>14.689196687000001</v>
      </c>
      <c r="AL223" s="228">
        <v>10.3646569600473</v>
      </c>
      <c r="AM223" s="228">
        <v>10.595951706464</v>
      </c>
      <c r="AN223" s="228">
        <v>10.878209156160001</v>
      </c>
      <c r="AO223" s="228">
        <v>11.6291939599125</v>
      </c>
      <c r="AP223" s="228">
        <v>11.158725414239401</v>
      </c>
      <c r="AQ223" s="228">
        <v>11.055652127248599</v>
      </c>
      <c r="AR223" s="228">
        <v>11.0166094126246</v>
      </c>
      <c r="AS223" s="228">
        <v>11.0334546359262</v>
      </c>
      <c r="AT223" s="228">
        <v>11.050264758709099</v>
      </c>
      <c r="AU223" s="228">
        <v>11.1383921296993</v>
      </c>
      <c r="AV223" s="228">
        <v>11.3406033947906</v>
      </c>
      <c r="AW223" s="228">
        <v>11.564176357314</v>
      </c>
      <c r="AX223" s="228">
        <v>11.5429984388921</v>
      </c>
      <c r="AY223" s="228">
        <v>11.902116649964601</v>
      </c>
      <c r="AZ223" s="228">
        <v>11.835393710521</v>
      </c>
      <c r="BA223" s="228">
        <v>12.169909070233301</v>
      </c>
      <c r="BB223" s="228">
        <v>12.370384501508701</v>
      </c>
      <c r="BC223" s="228">
        <v>12.379324924771501</v>
      </c>
      <c r="BD223" s="228">
        <v>12.3975966339683</v>
      </c>
      <c r="BE223" s="228">
        <v>12.3383050866591</v>
      </c>
      <c r="BF223" s="1"/>
    </row>
    <row r="224" spans="1:58">
      <c r="A224" s="73" t="s">
        <v>525</v>
      </c>
      <c r="B224" s="73" t="s">
        <v>608</v>
      </c>
      <c r="AL224" s="228"/>
      <c r="AM224" s="228"/>
      <c r="AN224" s="228"/>
      <c r="AO224" s="228"/>
      <c r="AP224" s="228"/>
      <c r="AQ224" s="228">
        <v>0.38791009100989099</v>
      </c>
      <c r="AR224" s="228">
        <v>0.40031895294250402</v>
      </c>
      <c r="AS224" s="228">
        <v>0.41486015318444902</v>
      </c>
      <c r="AT224" s="228">
        <v>0.42484158301019298</v>
      </c>
      <c r="AU224" s="228">
        <v>0.42318610486911601</v>
      </c>
      <c r="AV224" s="228">
        <v>0.40661856288376502</v>
      </c>
      <c r="AW224" s="228">
        <v>0.39454721112446101</v>
      </c>
      <c r="AX224" s="228">
        <v>0.41634306680285099</v>
      </c>
      <c r="AY224" s="228">
        <v>0.44391364933924699</v>
      </c>
      <c r="AZ224" s="228">
        <v>0.45969579834421898</v>
      </c>
      <c r="BA224" s="228">
        <v>0.47413605146600202</v>
      </c>
      <c r="BB224" s="228">
        <v>0.51676650000000002</v>
      </c>
      <c r="BC224" s="228">
        <v>0.54317677167328804</v>
      </c>
      <c r="BD224" s="228">
        <v>0.53049320502113195</v>
      </c>
      <c r="BE224" s="228">
        <v>0.52494754371979002</v>
      </c>
      <c r="BF224" s="1"/>
    </row>
    <row r="225" spans="1:58">
      <c r="A225" s="73" t="s">
        <v>527</v>
      </c>
      <c r="B225" s="73" t="s">
        <v>528</v>
      </c>
      <c r="W225" s="73">
        <v>157.86919888</v>
      </c>
      <c r="X225" s="73">
        <v>162.59646416000001</v>
      </c>
      <c r="Y225" s="73">
        <v>164.11982054000001</v>
      </c>
      <c r="Z225" s="73">
        <v>180.38820190999999</v>
      </c>
      <c r="AA225" s="73">
        <v>177.12617705</v>
      </c>
      <c r="AB225" s="73">
        <v>177.72341650000001</v>
      </c>
      <c r="AC225" s="73">
        <v>183.56228646</v>
      </c>
      <c r="AD225" s="73">
        <v>181.29546196000001</v>
      </c>
      <c r="AE225" s="73">
        <v>179.72468706000001</v>
      </c>
      <c r="AF225" s="73">
        <v>174.92336759</v>
      </c>
      <c r="AG225" s="73">
        <v>173.54707888999999</v>
      </c>
      <c r="AH225" s="73">
        <v>172.32641251999999</v>
      </c>
      <c r="AI225" s="73">
        <v>174.24889768</v>
      </c>
      <c r="AJ225" s="73">
        <v>156.53427536999999</v>
      </c>
      <c r="AK225" s="73">
        <v>208.39687125</v>
      </c>
      <c r="AL225" s="228">
        <v>174.65134047898201</v>
      </c>
      <c r="AM225" s="228">
        <v>180.76153030385899</v>
      </c>
      <c r="AN225" s="228">
        <v>181.33828611045899</v>
      </c>
      <c r="AO225" s="228">
        <v>196.53520909692801</v>
      </c>
      <c r="AP225" s="228">
        <v>195.731504642874</v>
      </c>
      <c r="AQ225" s="228">
        <v>183.16312556493199</v>
      </c>
      <c r="AR225" s="228">
        <v>192.94329849500701</v>
      </c>
      <c r="AS225" s="228">
        <v>201.83994044646801</v>
      </c>
      <c r="AT225" s="228">
        <v>178.453066843215</v>
      </c>
      <c r="AU225" s="228">
        <v>178.916348361367</v>
      </c>
      <c r="AV225" s="228">
        <v>186.777035176965</v>
      </c>
      <c r="AW225" s="228">
        <v>179.795393772887</v>
      </c>
      <c r="AX225" s="228">
        <v>179.772576019745</v>
      </c>
      <c r="AY225" s="228">
        <v>202.022130351567</v>
      </c>
      <c r="AZ225" s="228">
        <v>204.219283419964</v>
      </c>
      <c r="BA225" s="228">
        <v>204.13030163615099</v>
      </c>
      <c r="BB225" s="228">
        <v>215.060278884425</v>
      </c>
      <c r="BC225" s="228">
        <v>224.99624319280801</v>
      </c>
      <c r="BD225" s="228">
        <v>226.12514974918301</v>
      </c>
      <c r="BE225" s="228">
        <v>219.744434143229</v>
      </c>
      <c r="BF225" s="1"/>
    </row>
    <row r="226" spans="1:58">
      <c r="A226" s="73" t="s">
        <v>529</v>
      </c>
      <c r="B226" s="73" t="s">
        <v>530</v>
      </c>
      <c r="X226" s="73">
        <v>0.42968249934000002</v>
      </c>
      <c r="Y226" s="73">
        <v>0.43686080338</v>
      </c>
      <c r="Z226" s="73">
        <v>0.45493743118000002</v>
      </c>
      <c r="AA226" s="73">
        <v>0.46703342025</v>
      </c>
      <c r="AB226" s="73">
        <v>0.49958269945</v>
      </c>
      <c r="AC226" s="73">
        <v>0.56767505038999999</v>
      </c>
      <c r="AD226" s="73">
        <v>0.61224911307999996</v>
      </c>
      <c r="AE226" s="73">
        <v>0.64530327263999998</v>
      </c>
      <c r="AF226" s="73">
        <v>0.66421315776000001</v>
      </c>
      <c r="AG226" s="73">
        <v>0.71832140243999998</v>
      </c>
      <c r="AH226" s="73">
        <v>0.76044146871999996</v>
      </c>
      <c r="AI226" s="73">
        <v>0.80022004214999998</v>
      </c>
      <c r="AJ226" s="73">
        <v>0.78356767235000002</v>
      </c>
      <c r="AK226" s="73">
        <v>0.97659731171999997</v>
      </c>
      <c r="AL226" s="228">
        <v>0.86221046445044802</v>
      </c>
      <c r="AM226" s="228">
        <v>0.88971357682024099</v>
      </c>
      <c r="AN226" s="228">
        <v>0.86797147927322504</v>
      </c>
      <c r="AO226" s="228">
        <v>0.877909344368206</v>
      </c>
      <c r="AP226" s="228">
        <v>0.92040206640738098</v>
      </c>
      <c r="AQ226" s="228">
        <v>0.92763285524486405</v>
      </c>
      <c r="AR226" s="228">
        <v>0.93623729137398704</v>
      </c>
      <c r="AS226" s="228">
        <v>1.0031209208304901</v>
      </c>
      <c r="AT226" s="228">
        <v>1.0752963985278201</v>
      </c>
      <c r="AU226" s="228">
        <v>1.08527194047825</v>
      </c>
      <c r="AV226" s="228">
        <v>1.1172193546917699</v>
      </c>
      <c r="AW226" s="228">
        <v>1.2715809352682099</v>
      </c>
      <c r="AX226" s="228">
        <v>1.3139009637688901</v>
      </c>
      <c r="AY226" s="228">
        <v>1.40659107554249</v>
      </c>
      <c r="AZ226" s="228">
        <v>1.3665804221623501</v>
      </c>
      <c r="BA226" s="228">
        <v>1.3975715617847999</v>
      </c>
      <c r="BB226" s="228">
        <v>1.45268475139735</v>
      </c>
      <c r="BC226" s="228">
        <v>1.46272486089008</v>
      </c>
      <c r="BD226" s="228">
        <v>1.44619735111131</v>
      </c>
      <c r="BE226" s="228">
        <v>1.4579852483870199</v>
      </c>
      <c r="BF226" s="1"/>
    </row>
    <row r="227" spans="1:58">
      <c r="A227" s="73" t="s">
        <v>531</v>
      </c>
      <c r="B227" s="73" t="s">
        <v>532</v>
      </c>
      <c r="W227" s="73">
        <v>1.8989168734999999</v>
      </c>
      <c r="X227" s="73">
        <v>1.8234827042999999</v>
      </c>
      <c r="Y227" s="73">
        <v>1.9272156315</v>
      </c>
      <c r="Z227" s="73">
        <v>1.9932343051999999</v>
      </c>
      <c r="AA227" s="73">
        <v>2.0269514566</v>
      </c>
      <c r="AB227" s="73">
        <v>1.9914818515999999</v>
      </c>
      <c r="AC227" s="73">
        <v>1.9235311043000001</v>
      </c>
      <c r="AD227" s="73">
        <v>1.9595285968</v>
      </c>
      <c r="AE227" s="73">
        <v>1.972257304</v>
      </c>
      <c r="AF227" s="73">
        <v>2.0372115535000002</v>
      </c>
      <c r="AG227" s="73">
        <v>2.2668525702000002</v>
      </c>
      <c r="AH227" s="73">
        <v>2.2592637051</v>
      </c>
      <c r="AI227" s="73">
        <v>2.3207347232000002</v>
      </c>
      <c r="AJ227" s="73">
        <v>2.4044423395000001</v>
      </c>
      <c r="AK227" s="73">
        <v>2.718644539</v>
      </c>
      <c r="AL227" s="228">
        <v>2.7379054295089902</v>
      </c>
      <c r="AM227" s="228">
        <v>2.7409726245063601</v>
      </c>
      <c r="AN227" s="228">
        <v>2.5953897606413001</v>
      </c>
      <c r="AO227" s="228">
        <v>2.5200312834371901</v>
      </c>
      <c r="AP227" s="228">
        <v>2.5888452949925198</v>
      </c>
      <c r="AQ227" s="228">
        <v>2.8187256067148301</v>
      </c>
      <c r="AR227" s="228">
        <v>2.8329148787855698</v>
      </c>
      <c r="AS227" s="228">
        <v>2.6452213879817399</v>
      </c>
      <c r="AT227" s="228">
        <v>2.8652662395228701</v>
      </c>
      <c r="AU227" s="228">
        <v>3.03631513870784</v>
      </c>
      <c r="AV227" s="228">
        <v>3.3335260820671899</v>
      </c>
      <c r="AW227" s="228">
        <v>3.2901197283079902</v>
      </c>
      <c r="AX227" s="228">
        <v>3.6135140520533602</v>
      </c>
      <c r="AY227" s="228">
        <v>4.3872401508704701</v>
      </c>
      <c r="AZ227" s="228">
        <v>3.1509701882680199</v>
      </c>
      <c r="BA227" s="228">
        <v>3.44583964668095</v>
      </c>
      <c r="BB227" s="228">
        <v>3.9378238455174399</v>
      </c>
      <c r="BC227" s="228">
        <v>3.8551341248114799</v>
      </c>
      <c r="BD227" s="228">
        <v>4.1485202378731101</v>
      </c>
      <c r="BE227" s="228">
        <v>4.2739267708067601</v>
      </c>
      <c r="BF227" s="1"/>
    </row>
    <row r="228" spans="1:58">
      <c r="A228" s="73" t="s">
        <v>533</v>
      </c>
      <c r="B228" s="73" t="s">
        <v>534</v>
      </c>
      <c r="W228" s="73">
        <v>0.28703249296</v>
      </c>
      <c r="X228" s="73">
        <v>0.29238196867999999</v>
      </c>
      <c r="Y228" s="73">
        <v>0.31970646685999998</v>
      </c>
      <c r="Z228" s="73">
        <v>0.34660155344999999</v>
      </c>
      <c r="AA228" s="73">
        <v>0.35737652966</v>
      </c>
      <c r="AB228" s="73">
        <v>0.35926014683000002</v>
      </c>
      <c r="AC228" s="73">
        <v>0.36378163443</v>
      </c>
      <c r="AD228" s="73">
        <v>0.37170114676999999</v>
      </c>
      <c r="AE228" s="73">
        <v>0.38686565013000002</v>
      </c>
      <c r="AF228" s="73">
        <v>0.40574907185999998</v>
      </c>
      <c r="AG228" s="73">
        <v>0.40842269108000001</v>
      </c>
      <c r="AH228" s="73">
        <v>0.42279451283000002</v>
      </c>
      <c r="AI228" s="73">
        <v>0.43763991390000001</v>
      </c>
      <c r="AJ228" s="73">
        <v>0.44834172428000002</v>
      </c>
      <c r="AK228" s="73">
        <v>0.45928280967000001</v>
      </c>
      <c r="AL228" s="228">
        <v>0.41792076344649998</v>
      </c>
      <c r="AM228" s="228">
        <v>0.428308873558436</v>
      </c>
      <c r="AN228" s="228">
        <v>0.48058373565097801</v>
      </c>
      <c r="AO228" s="228">
        <v>0.49097850277634397</v>
      </c>
      <c r="AP228" s="228">
        <v>0.49983328894184798</v>
      </c>
      <c r="AQ228" s="228">
        <v>0.50475863163430901</v>
      </c>
      <c r="AR228" s="228">
        <v>0.51282974934826198</v>
      </c>
      <c r="AS228" s="228">
        <v>0.51661767551184801</v>
      </c>
      <c r="AT228" s="228">
        <v>0.52011443918064904</v>
      </c>
      <c r="AU228" s="228">
        <v>0.52316102328625602</v>
      </c>
      <c r="AV228" s="228">
        <v>0.528016362083774</v>
      </c>
      <c r="AW228" s="228">
        <v>0.53193461901082995</v>
      </c>
      <c r="AX228" s="228">
        <v>0.52906371996695301</v>
      </c>
      <c r="AY228" s="228">
        <v>0.55181553534458805</v>
      </c>
      <c r="AZ228" s="228">
        <v>0.56426747635119001</v>
      </c>
      <c r="BA228" s="228">
        <v>0.57872844269123902</v>
      </c>
      <c r="BB228" s="228">
        <v>0.59214237578085804</v>
      </c>
      <c r="BC228" s="228">
        <v>0.60991406299324502</v>
      </c>
      <c r="BD228" s="228">
        <v>0.63163026194499805</v>
      </c>
      <c r="BE228" s="228">
        <v>0.65628399816513205</v>
      </c>
      <c r="BF228" s="1"/>
    </row>
    <row r="229" spans="1:58">
      <c r="A229" s="73" t="s">
        <v>535</v>
      </c>
      <c r="B229" s="73" t="s">
        <v>536</v>
      </c>
      <c r="W229" s="73">
        <v>5.5019100000000003E-5</v>
      </c>
      <c r="X229" s="73">
        <v>7.24626E-5</v>
      </c>
      <c r="Y229" s="73">
        <v>8.7578999999999996E-5</v>
      </c>
      <c r="Z229" s="73">
        <v>1.0637399999999999E-4</v>
      </c>
      <c r="AA229" s="73">
        <v>1.5197499999999999E-4</v>
      </c>
      <c r="AB229" s="73">
        <v>2.2570899999999999E-4</v>
      </c>
      <c r="AC229" s="73">
        <v>3.0025899999999999E-4</v>
      </c>
      <c r="AD229" s="73">
        <v>3.8976100000000002E-4</v>
      </c>
      <c r="AE229" s="73">
        <v>6.3801199999999998E-4</v>
      </c>
      <c r="AF229" s="73">
        <v>1.078685E-3</v>
      </c>
      <c r="AG229" s="73">
        <v>1.643575E-3</v>
      </c>
      <c r="AH229" s="73">
        <v>2.5212759999999998E-3</v>
      </c>
      <c r="AI229" s="73">
        <v>4.0320959999999998E-3</v>
      </c>
      <c r="AJ229" s="73">
        <v>6.6193620000000002E-3</v>
      </c>
      <c r="AK229" s="73">
        <v>1.3385968E-2</v>
      </c>
      <c r="AL229" s="228">
        <v>2.4511000000000002E-2</v>
      </c>
      <c r="AM229" s="228">
        <v>4.2660999999999998E-2</v>
      </c>
      <c r="AN229" s="228">
        <v>7.5981999999999994E-2</v>
      </c>
      <c r="AO229" s="228">
        <v>0.13125600000000001</v>
      </c>
      <c r="AP229" s="228">
        <v>0.20202300000000001</v>
      </c>
      <c r="AQ229" s="228">
        <v>0.28273199999999998</v>
      </c>
      <c r="AR229" s="228">
        <v>0.42779200000000001</v>
      </c>
      <c r="AS229" s="228">
        <v>0.61262000000000005</v>
      </c>
      <c r="AT229" s="228">
        <v>0.77216399999999996</v>
      </c>
      <c r="AU229" s="228">
        <v>0.812056</v>
      </c>
      <c r="AV229" s="228">
        <v>0.83064000000000004</v>
      </c>
      <c r="AW229" s="228">
        <v>0.84739100000000001</v>
      </c>
      <c r="AX229" s="228">
        <v>0.864236</v>
      </c>
      <c r="AY229" s="228">
        <v>0.89005999999999996</v>
      </c>
      <c r="AZ229" s="228">
        <v>0.91236300000000004</v>
      </c>
      <c r="BA229" s="228">
        <v>0.93998300000000001</v>
      </c>
      <c r="BB229" s="228">
        <v>0.99187499999999995</v>
      </c>
      <c r="BC229" s="228">
        <v>1.0259879999999999</v>
      </c>
      <c r="BD229" s="228">
        <v>1.0797589999999999</v>
      </c>
      <c r="BE229" s="228">
        <v>1.162952</v>
      </c>
      <c r="BF229" s="1"/>
    </row>
    <row r="230" spans="1:58">
      <c r="A230" s="73" t="s">
        <v>537</v>
      </c>
      <c r="B230" s="73" t="s">
        <v>538</v>
      </c>
      <c r="AD230" s="73">
        <v>2.5148978392999997E-7</v>
      </c>
      <c r="AE230" s="73">
        <v>2.3096155045E-7</v>
      </c>
      <c r="AF230" s="73">
        <v>2.4635431453000001E-7</v>
      </c>
      <c r="AG230" s="73">
        <v>1.876635733E-7</v>
      </c>
      <c r="AH230" s="73">
        <v>3.679981742E-7</v>
      </c>
      <c r="AI230" s="73">
        <v>1.1533018212000001E-5</v>
      </c>
      <c r="AJ230" s="73">
        <v>1.392631239E-4</v>
      </c>
      <c r="AK230" s="73">
        <v>1.4362337032E-3</v>
      </c>
      <c r="AL230" s="228">
        <v>9.2378419258613304E-3</v>
      </c>
      <c r="AM230" s="228">
        <v>0.10108779390361899</v>
      </c>
      <c r="AN230" s="228">
        <v>0.160755231885091</v>
      </c>
      <c r="AO230" s="228">
        <v>0.18706544992301399</v>
      </c>
      <c r="AP230" s="228">
        <v>0.226643523609528</v>
      </c>
      <c r="AQ230" s="228">
        <v>0.27358497013556099</v>
      </c>
      <c r="AR230" s="228">
        <v>0.35392791202979001</v>
      </c>
      <c r="AS230" s="228">
        <v>0.43625469914070097</v>
      </c>
      <c r="AT230" s="228">
        <v>0.54387163278275097</v>
      </c>
      <c r="AU230" s="228">
        <v>0.62643470858810102</v>
      </c>
      <c r="AV230" s="228">
        <v>0.64955271000818704</v>
      </c>
      <c r="AW230" s="228">
        <v>0.70745334274334504</v>
      </c>
      <c r="AX230" s="228">
        <v>0.75292235100780003</v>
      </c>
      <c r="AY230" s="228">
        <v>1.17962479693577</v>
      </c>
      <c r="AZ230" s="228">
        <v>1.28496752939307</v>
      </c>
      <c r="BA230" s="228">
        <v>1.27374196963932</v>
      </c>
      <c r="BB230" s="228">
        <v>1.43611</v>
      </c>
      <c r="BC230" s="228">
        <v>1.5274309438656699</v>
      </c>
      <c r="BD230" s="228">
        <v>1.59285757632461</v>
      </c>
      <c r="BE230" s="228">
        <v>1.6634677690211299</v>
      </c>
      <c r="BF230" s="1"/>
    </row>
    <row r="231" spans="1:58">
      <c r="A231" s="73" t="s">
        <v>539</v>
      </c>
      <c r="B231" s="73" t="s">
        <v>540</v>
      </c>
      <c r="AL231" s="228"/>
      <c r="AM231" s="228"/>
      <c r="AN231" s="228"/>
      <c r="AO231" s="228"/>
      <c r="AP231" s="228"/>
      <c r="AQ231" s="228"/>
      <c r="AR231" s="228"/>
      <c r="AS231" s="228"/>
      <c r="AT231" s="228"/>
      <c r="AU231" s="228"/>
      <c r="AV231" s="228"/>
      <c r="AW231" s="228"/>
      <c r="AX231" s="228"/>
      <c r="AY231" s="228"/>
      <c r="AZ231" s="228"/>
      <c r="BA231" s="228"/>
      <c r="BB231" s="228">
        <v>1.10024635397759</v>
      </c>
      <c r="BC231" s="228"/>
      <c r="BD231" s="228"/>
      <c r="BE231" s="228"/>
      <c r="BF231" s="1"/>
    </row>
    <row r="232" spans="1:58">
      <c r="A232" s="73" t="s">
        <v>541</v>
      </c>
      <c r="B232" s="73" t="s">
        <v>542</v>
      </c>
      <c r="AL232" s="228">
        <v>0.82325481719837201</v>
      </c>
      <c r="AM232" s="228">
        <v>0.91111668545416802</v>
      </c>
      <c r="AN232" s="228">
        <v>0.88409539042645302</v>
      </c>
      <c r="AO232" s="228">
        <v>0.89857041005920202</v>
      </c>
      <c r="AP232" s="228">
        <v>0.93920261785828796</v>
      </c>
      <c r="AQ232" s="228">
        <v>1.03609008636412</v>
      </c>
      <c r="AR232" s="228">
        <v>1.0729103934337501</v>
      </c>
      <c r="AS232" s="228">
        <v>1.0917300030914201</v>
      </c>
      <c r="AT232" s="228">
        <v>1.0945038002030401</v>
      </c>
      <c r="AU232" s="228">
        <v>1.12486161652728</v>
      </c>
      <c r="AV232" s="228">
        <v>1.1061150274848099</v>
      </c>
      <c r="AW232" s="228">
        <v>1.1174155992715999</v>
      </c>
      <c r="AX232" s="228">
        <v>1.08701740093526</v>
      </c>
      <c r="AY232" s="228">
        <v>1.1036683884584599</v>
      </c>
      <c r="AZ232" s="228">
        <v>1.10289716910838</v>
      </c>
      <c r="BA232" s="228">
        <v>1.11839055897397</v>
      </c>
      <c r="BB232" s="228">
        <v>1.1099262718756799</v>
      </c>
      <c r="BC232" s="228">
        <v>1.0998479760404201</v>
      </c>
      <c r="BD232" s="228">
        <v>1.10265481039866</v>
      </c>
      <c r="BE232" s="228">
        <v>1.12751269565486</v>
      </c>
      <c r="BF232" s="1"/>
    </row>
    <row r="233" spans="1:58">
      <c r="A233" s="73" t="s">
        <v>24</v>
      </c>
      <c r="B233" s="73" t="s">
        <v>543</v>
      </c>
      <c r="Y233" s="73">
        <v>1.0291889588000001</v>
      </c>
      <c r="Z233" s="73">
        <v>1.4448914985000001</v>
      </c>
      <c r="AA233" s="73">
        <v>1.7445923778000001</v>
      </c>
      <c r="AB233" s="73">
        <v>3.7300499955999999</v>
      </c>
      <c r="AC233" s="73">
        <v>8.6571244725999996</v>
      </c>
      <c r="AD233" s="73">
        <v>23.633049840000002</v>
      </c>
      <c r="AE233" s="73">
        <v>66.223808341999998</v>
      </c>
      <c r="AF233" s="73">
        <v>137.5009369</v>
      </c>
      <c r="AG233" s="73">
        <v>191.26991247000001</v>
      </c>
      <c r="AH233" s="73">
        <v>233.11499104999999</v>
      </c>
      <c r="AI233" s="73">
        <v>331.19917714000002</v>
      </c>
      <c r="AJ233" s="73">
        <v>421.76552111000001</v>
      </c>
      <c r="AK233" s="73">
        <v>441.65785048999999</v>
      </c>
      <c r="AL233" s="228">
        <v>390.22629710527701</v>
      </c>
      <c r="AM233" s="228">
        <v>400.75335486889901</v>
      </c>
      <c r="AN233" s="228">
        <v>406.20552493963203</v>
      </c>
      <c r="AO233" s="228">
        <v>437.14936103648103</v>
      </c>
      <c r="AP233" s="228">
        <v>430.07330564215101</v>
      </c>
      <c r="AQ233" s="228">
        <v>467.253426293671</v>
      </c>
      <c r="AR233" s="228">
        <v>477.557849810981</v>
      </c>
      <c r="AS233" s="228">
        <v>455.42996726871598</v>
      </c>
      <c r="AT233" s="228">
        <v>481.38511464591699</v>
      </c>
      <c r="AU233" s="228">
        <v>541.53067642291603</v>
      </c>
      <c r="AV233" s="228">
        <v>515.51424053727101</v>
      </c>
      <c r="AW233" s="228">
        <v>512.18001953262205</v>
      </c>
      <c r="AX233" s="228">
        <v>535.42843370912601</v>
      </c>
      <c r="AY233" s="228">
        <v>558.54803256799403</v>
      </c>
      <c r="AZ233" s="228">
        <v>727.98038365597495</v>
      </c>
      <c r="BA233" s="228">
        <v>811.52799480733097</v>
      </c>
      <c r="BB233" s="228">
        <v>833.54047756922103</v>
      </c>
      <c r="BC233" s="228">
        <v>989.85130922752796</v>
      </c>
      <c r="BD233" s="228">
        <v>1015.70514415633</v>
      </c>
      <c r="BE233" s="228">
        <v>1024.1330197899499</v>
      </c>
      <c r="BF233" s="1"/>
    </row>
    <row r="234" spans="1:58">
      <c r="A234" s="73" t="s">
        <v>544</v>
      </c>
      <c r="B234" s="73" t="s">
        <v>545</v>
      </c>
      <c r="AD234" s="73">
        <v>5.0160992863999997E-6</v>
      </c>
      <c r="AE234" s="73">
        <v>4.9305814477999997E-6</v>
      </c>
      <c r="AF234" s="73">
        <v>4.9343818290999996E-6</v>
      </c>
      <c r="AG234" s="73">
        <v>5.5309873101999997E-6</v>
      </c>
      <c r="AH234" s="73">
        <v>1.0464033207000001E-5</v>
      </c>
      <c r="AI234" s="73">
        <v>1.9074478257E-4</v>
      </c>
      <c r="AJ234" s="73">
        <v>6.4111416924999996E-3</v>
      </c>
      <c r="AK234" s="73">
        <v>6.6191218048000003E-2</v>
      </c>
      <c r="AL234" s="228">
        <v>0.286153281407031</v>
      </c>
      <c r="AM234" s="228">
        <v>0.46690761842408901</v>
      </c>
      <c r="AN234" s="228">
        <v>0.54201887586423503</v>
      </c>
      <c r="AO234" s="228">
        <v>0.60060814864956402</v>
      </c>
      <c r="AP234" s="228">
        <v>0.75364119299905197</v>
      </c>
      <c r="AQ234" s="228">
        <v>0.90720874430026899</v>
      </c>
      <c r="AR234" s="228">
        <v>0.97522605162399401</v>
      </c>
      <c r="AS234" s="228">
        <v>1.00967580680302</v>
      </c>
      <c r="AT234" s="228">
        <v>1.07131462852438</v>
      </c>
      <c r="AU234" s="228">
        <v>1.2006644386215499</v>
      </c>
      <c r="AV234" s="228">
        <v>1.4488367601888299</v>
      </c>
      <c r="AW234" s="228">
        <v>1.6147877529357799</v>
      </c>
      <c r="AX234" s="228">
        <v>1.93080875856109</v>
      </c>
      <c r="AY234" s="228">
        <v>2.4349369535201499</v>
      </c>
      <c r="AZ234" s="228">
        <v>2.73251948819239</v>
      </c>
      <c r="BA234" s="228">
        <v>3.0707478563544801</v>
      </c>
      <c r="BB234" s="228">
        <v>3.4342975633881201</v>
      </c>
      <c r="BC234" s="228">
        <v>3.6381151864663801</v>
      </c>
      <c r="BD234" s="228">
        <v>3.7391706086653702</v>
      </c>
      <c r="BE234" s="228">
        <v>4.2283022267209596</v>
      </c>
      <c r="BF234" s="1"/>
    </row>
    <row r="235" spans="1:58">
      <c r="A235" s="73" t="s">
        <v>546</v>
      </c>
      <c r="B235" s="73" t="s">
        <v>547</v>
      </c>
      <c r="W235" s="73">
        <v>2.7026532603</v>
      </c>
      <c r="X235" s="73">
        <v>2.6453773292</v>
      </c>
      <c r="Y235" s="73">
        <v>2.5261922944999999</v>
      </c>
      <c r="Z235" s="73">
        <v>2.3421498027999998</v>
      </c>
      <c r="AA235" s="73">
        <v>2.1197274475999999</v>
      </c>
      <c r="AB235" s="73">
        <v>2.0721423915999999</v>
      </c>
      <c r="AC235" s="73">
        <v>1.9923979156</v>
      </c>
      <c r="AD235" s="73">
        <v>2.0070249805999998</v>
      </c>
      <c r="AE235" s="73">
        <v>1.9856650514</v>
      </c>
      <c r="AF235" s="73">
        <v>1.9471412392</v>
      </c>
      <c r="AG235" s="73">
        <v>1.9385739745999999</v>
      </c>
      <c r="AH235" s="73">
        <v>1.8900617946</v>
      </c>
      <c r="AI235" s="73">
        <v>1.8845177710000001</v>
      </c>
      <c r="AJ235" s="73">
        <v>1.8676563643999999</v>
      </c>
      <c r="AK235" s="73">
        <v>1.8255848392</v>
      </c>
      <c r="AL235" s="228">
        <v>1.3256132973722501</v>
      </c>
      <c r="AM235" s="228">
        <v>1.37700359874891</v>
      </c>
      <c r="AN235" s="228">
        <v>1.3409401441666</v>
      </c>
      <c r="AO235" s="228">
        <v>1.27010666765855</v>
      </c>
      <c r="AP235" s="228">
        <v>1.3565864286136999</v>
      </c>
      <c r="AQ235" s="228">
        <v>1.4784035700976701</v>
      </c>
      <c r="AR235" s="228">
        <v>1.41150453233435</v>
      </c>
      <c r="AS235" s="228">
        <v>1.4425846319694999</v>
      </c>
      <c r="AT235" s="228">
        <v>1.4719804286021301</v>
      </c>
      <c r="AU235" s="228">
        <v>1.5543786195957101</v>
      </c>
      <c r="AV235" s="228">
        <v>1.75479261430258</v>
      </c>
      <c r="AW235" s="228">
        <v>1.9060553802042799</v>
      </c>
      <c r="AX235" s="228">
        <v>2.0894547484364598</v>
      </c>
      <c r="AY235" s="228">
        <v>2.42905218609986</v>
      </c>
      <c r="AZ235" s="228">
        <v>2.0447213564775799</v>
      </c>
      <c r="BA235" s="228">
        <v>2.24232548729058</v>
      </c>
      <c r="BB235" s="228">
        <v>2.5443086344217201</v>
      </c>
      <c r="BC235" s="228">
        <v>2.5053251656635198</v>
      </c>
      <c r="BD235" s="228">
        <v>2.4534950943578702</v>
      </c>
      <c r="BE235" s="228">
        <v>2.38574260752732</v>
      </c>
      <c r="BF235" s="1"/>
    </row>
    <row r="236" spans="1:58">
      <c r="A236" s="73" t="s">
        <v>548</v>
      </c>
      <c r="B236" s="73" t="s">
        <v>549</v>
      </c>
      <c r="W236" s="73">
        <v>0.49490253899999997</v>
      </c>
      <c r="X236" s="73">
        <v>0.50397982900000005</v>
      </c>
      <c r="Y236" s="73">
        <v>0.51022467000000005</v>
      </c>
      <c r="Z236" s="73">
        <v>0.51777341899999996</v>
      </c>
      <c r="AA236" s="73">
        <v>0.52197373000000002</v>
      </c>
      <c r="AB236" s="73">
        <v>0.53609965400000004</v>
      </c>
      <c r="AC236" s="73">
        <v>0.54231891399999999</v>
      </c>
      <c r="AD236" s="73">
        <v>0.55504877200000002</v>
      </c>
      <c r="AE236" s="73">
        <v>0.57020170999999997</v>
      </c>
      <c r="AF236" s="73">
        <v>0.58963485999999998</v>
      </c>
      <c r="AG236" s="73">
        <v>0.61156161799999997</v>
      </c>
      <c r="AH236" s="73">
        <v>0.62877701500000005</v>
      </c>
      <c r="AI236" s="73">
        <v>0.637279763</v>
      </c>
      <c r="AJ236" s="73">
        <v>0.64152879799999996</v>
      </c>
      <c r="AK236" s="73">
        <v>0.63832323000000002</v>
      </c>
      <c r="AL236" s="228">
        <v>0.64117000000000002</v>
      </c>
      <c r="AM236" s="228">
        <v>0.64217000000000002</v>
      </c>
      <c r="AN236" s="228">
        <v>0.635764</v>
      </c>
      <c r="AO236" s="228">
        <v>0.64575099999999996</v>
      </c>
      <c r="AP236" s="228">
        <v>0.652644</v>
      </c>
      <c r="AQ236" s="228">
        <v>0.63584399999999996</v>
      </c>
      <c r="AR236" s="228">
        <v>0.62621499999999997</v>
      </c>
      <c r="AS236" s="228">
        <v>0.62762700000000005</v>
      </c>
      <c r="AT236" s="228">
        <v>0.63987799999999995</v>
      </c>
      <c r="AU236" s="228">
        <v>0.63244100000000003</v>
      </c>
      <c r="AV236" s="228">
        <v>0.63617299999999999</v>
      </c>
      <c r="AW236" s="228">
        <v>0.62672600000000001</v>
      </c>
      <c r="AX236" s="228">
        <v>0.64539500000000005</v>
      </c>
      <c r="AY236" s="228">
        <v>0.65084299999999995</v>
      </c>
      <c r="AZ236" s="228">
        <v>0.65610000000000002</v>
      </c>
      <c r="BA236" s="228">
        <v>0.69072699999999998</v>
      </c>
      <c r="BB236" s="228">
        <v>0.69966399999999995</v>
      </c>
      <c r="BC236" s="228">
        <v>0.69581700000000002</v>
      </c>
      <c r="BD236" s="228">
        <v>0.69172900000000004</v>
      </c>
      <c r="BE236" s="228">
        <v>0.69932399999999995</v>
      </c>
      <c r="BF236" s="1"/>
    </row>
    <row r="237" spans="1:58">
      <c r="A237" s="73" t="s">
        <v>50</v>
      </c>
      <c r="B237" s="73" t="s">
        <v>155</v>
      </c>
      <c r="W237" s="73">
        <v>1</v>
      </c>
      <c r="X237" s="73">
        <v>1</v>
      </c>
      <c r="Y237" s="73">
        <v>1</v>
      </c>
      <c r="Z237" s="73">
        <v>1</v>
      </c>
      <c r="AA237" s="73">
        <v>1</v>
      </c>
      <c r="AB237" s="73">
        <v>1</v>
      </c>
      <c r="AC237" s="73">
        <v>1</v>
      </c>
      <c r="AD237" s="73">
        <v>1</v>
      </c>
      <c r="AE237" s="73">
        <v>1</v>
      </c>
      <c r="AF237" s="73">
        <v>1</v>
      </c>
      <c r="AG237" s="73">
        <v>1</v>
      </c>
      <c r="AH237" s="73">
        <v>1</v>
      </c>
      <c r="AI237" s="73">
        <v>1</v>
      </c>
      <c r="AJ237" s="73">
        <v>1</v>
      </c>
      <c r="AK237" s="73">
        <v>1</v>
      </c>
      <c r="AL237" s="228">
        <v>1</v>
      </c>
      <c r="AM237" s="228">
        <v>1</v>
      </c>
      <c r="AN237" s="228">
        <v>1</v>
      </c>
      <c r="AO237" s="228">
        <v>1</v>
      </c>
      <c r="AP237" s="228">
        <v>1</v>
      </c>
      <c r="AQ237" s="228">
        <v>1</v>
      </c>
      <c r="AR237" s="228">
        <v>1</v>
      </c>
      <c r="AS237" s="228">
        <v>1</v>
      </c>
      <c r="AT237" s="228">
        <v>1</v>
      </c>
      <c r="AU237" s="228">
        <v>1</v>
      </c>
      <c r="AV237" s="228">
        <v>1</v>
      </c>
      <c r="AW237" s="228">
        <v>1</v>
      </c>
      <c r="AX237" s="228">
        <v>1</v>
      </c>
      <c r="AY237" s="228">
        <v>1</v>
      </c>
      <c r="AZ237" s="228">
        <v>1</v>
      </c>
      <c r="BA237" s="228">
        <v>1</v>
      </c>
      <c r="BB237" s="228">
        <v>1</v>
      </c>
      <c r="BC237" s="228">
        <v>1</v>
      </c>
      <c r="BD237" s="228">
        <v>1</v>
      </c>
      <c r="BE237" s="228">
        <v>1</v>
      </c>
      <c r="BF237" s="1"/>
    </row>
    <row r="238" spans="1:58">
      <c r="A238" s="73" t="s">
        <v>550</v>
      </c>
      <c r="B238" s="73" t="s">
        <v>551</v>
      </c>
      <c r="W238" s="73">
        <v>8.4850906881999994E-3</v>
      </c>
      <c r="X238" s="73">
        <v>9.8793746275999995E-3</v>
      </c>
      <c r="Y238" s="73">
        <v>1.100328718E-2</v>
      </c>
      <c r="Z238" s="73">
        <v>1.6271831776000001E-2</v>
      </c>
      <c r="AA238" s="73">
        <v>2.4520045242000001E-2</v>
      </c>
      <c r="AB238" s="73">
        <v>4.1404607858999999E-2</v>
      </c>
      <c r="AC238" s="73">
        <v>6.9238546484999997E-2</v>
      </c>
      <c r="AD238" s="73">
        <v>0.11622773069</v>
      </c>
      <c r="AE238" s="73">
        <v>0.19614541135999999</v>
      </c>
      <c r="AF238" s="73">
        <v>0.33284225951000002</v>
      </c>
      <c r="AG238" s="73">
        <v>0.66328428372000003</v>
      </c>
      <c r="AH238" s="73">
        <v>1.2881529563</v>
      </c>
      <c r="AI238" s="73">
        <v>2.0137795819000002</v>
      </c>
      <c r="AJ238" s="73">
        <v>2.9135360133999999</v>
      </c>
      <c r="AK238" s="73">
        <v>3.9677824386</v>
      </c>
      <c r="AL238" s="228">
        <v>4.5269192869171597</v>
      </c>
      <c r="AM238" s="228">
        <v>5.6208510828570697</v>
      </c>
      <c r="AN238" s="228">
        <v>7.0451729451077103</v>
      </c>
      <c r="AO238" s="228">
        <v>7.8326363354557804</v>
      </c>
      <c r="AP238" s="228">
        <v>8.0483185347226591</v>
      </c>
      <c r="AQ238" s="228">
        <v>8.1477692534701305</v>
      </c>
      <c r="AR238" s="228">
        <v>8.3507262050575992</v>
      </c>
      <c r="AS238" s="228">
        <v>9.2620922678932995</v>
      </c>
      <c r="AT238" s="228">
        <v>10.583159621031999</v>
      </c>
      <c r="AU238" s="228">
        <v>11.3407546944609</v>
      </c>
      <c r="AV238" s="228">
        <v>11.0617044529341</v>
      </c>
      <c r="AW238" s="228">
        <v>11.433145895271499</v>
      </c>
      <c r="AX238" s="228">
        <v>12.1855606179404</v>
      </c>
      <c r="AY238" s="228">
        <v>12.91002878758</v>
      </c>
      <c r="AZ238" s="228">
        <v>13.8053957268571</v>
      </c>
      <c r="BA238" s="228">
        <v>14.308078353788</v>
      </c>
      <c r="BB238" s="228">
        <v>15.2816800263708</v>
      </c>
      <c r="BC238" s="228">
        <v>16.368831752581102</v>
      </c>
      <c r="BD238" s="228">
        <v>17.3244084313868</v>
      </c>
      <c r="BE238" s="228">
        <v>18.7074777489985</v>
      </c>
      <c r="BF238" s="1"/>
    </row>
    <row r="239" spans="1:58">
      <c r="A239" s="73" t="s">
        <v>552</v>
      </c>
      <c r="B239" s="73" t="s">
        <v>553</v>
      </c>
      <c r="AD239" s="73">
        <v>1.1713746317E-3</v>
      </c>
      <c r="AE239" s="73">
        <v>1.1171602302E-3</v>
      </c>
      <c r="AF239" s="73">
        <v>1.0914947081E-3</v>
      </c>
      <c r="AG239" s="73">
        <v>1.0934623767000001E-3</v>
      </c>
      <c r="AH239" s="73">
        <v>2.0169866058000001E-3</v>
      </c>
      <c r="AI239" s="73">
        <v>1.604302288E-2</v>
      </c>
      <c r="AJ239" s="73">
        <v>0.18507097677000001</v>
      </c>
      <c r="AK239" s="73">
        <v>2.4279182766999998</v>
      </c>
      <c r="AL239" s="228">
        <v>8.2352921832274397</v>
      </c>
      <c r="AM239" s="228">
        <v>14.6835496527892</v>
      </c>
      <c r="AN239" s="228">
        <v>23.977107991478601</v>
      </c>
      <c r="AO239" s="228">
        <v>32.969882227816001</v>
      </c>
      <c r="AP239" s="228">
        <v>46.798497891165297</v>
      </c>
      <c r="AQ239" s="228">
        <v>67.419139160631303</v>
      </c>
      <c r="AR239" s="228">
        <v>95.704601567511006</v>
      </c>
      <c r="AS239" s="228">
        <v>137.09713106032299</v>
      </c>
      <c r="AT239" s="228">
        <v>170.33753248717699</v>
      </c>
      <c r="AU239" s="228">
        <v>191.84041400792901</v>
      </c>
      <c r="AV239" s="228">
        <v>225.58609166893299</v>
      </c>
      <c r="AW239" s="228">
        <v>265.91796084633302</v>
      </c>
      <c r="AX239" s="228">
        <v>321.22475755303498</v>
      </c>
      <c r="AY239" s="228">
        <v>376.26699973831199</v>
      </c>
      <c r="AZ239" s="228">
        <v>451.01413622374901</v>
      </c>
      <c r="BA239" s="228">
        <v>532.68866635025699</v>
      </c>
      <c r="BB239" s="228">
        <v>600.57929999999999</v>
      </c>
      <c r="BC239" s="228">
        <v>678.33383447020697</v>
      </c>
      <c r="BD239" s="228">
        <v>761.31403589654099</v>
      </c>
      <c r="BE239" s="228">
        <v>845.12409614177898</v>
      </c>
      <c r="BF239" s="1"/>
    </row>
    <row r="240" spans="1:58">
      <c r="A240" s="73" t="s">
        <v>554</v>
      </c>
      <c r="B240" s="73" t="s">
        <v>555</v>
      </c>
      <c r="W240" s="73">
        <v>50.722348240999999</v>
      </c>
      <c r="X240" s="73">
        <v>49.830844837999997</v>
      </c>
      <c r="Y240" s="73">
        <v>46.195293413000002</v>
      </c>
      <c r="Z240" s="73">
        <v>45.241834042000001</v>
      </c>
      <c r="AA240" s="73">
        <v>48.909272520000002</v>
      </c>
      <c r="AB240" s="73">
        <v>45.826938349000002</v>
      </c>
      <c r="AC240" s="73">
        <v>43.491187652999997</v>
      </c>
      <c r="AD240" s="73">
        <v>49.206144287999997</v>
      </c>
      <c r="AE240" s="73">
        <v>52.215678187000002</v>
      </c>
      <c r="AF240" s="73">
        <v>53.567979899999997</v>
      </c>
      <c r="AG240" s="73">
        <v>51.096092990999999</v>
      </c>
      <c r="AH240" s="73">
        <v>54.504398690999999</v>
      </c>
      <c r="AI240" s="73">
        <v>54.863218207999999</v>
      </c>
      <c r="AJ240" s="73">
        <v>54.785973024999997</v>
      </c>
      <c r="AK240" s="73">
        <v>54.952475534000001</v>
      </c>
      <c r="AL240" s="228">
        <v>81.927957272760906</v>
      </c>
      <c r="AM240" s="228">
        <v>82.130495443077507</v>
      </c>
      <c r="AN240" s="228">
        <v>83.314555003651506</v>
      </c>
      <c r="AO240" s="228">
        <v>89.143176795375297</v>
      </c>
      <c r="AP240" s="228">
        <v>90.499529918155702</v>
      </c>
      <c r="AQ240" s="228">
        <v>90.419070923260406</v>
      </c>
      <c r="AR240" s="228">
        <v>91.695305083355507</v>
      </c>
      <c r="AS240" s="228">
        <v>92.822070067871806</v>
      </c>
      <c r="AT240" s="228">
        <v>91.724868162695898</v>
      </c>
      <c r="AU240" s="228">
        <v>91.164613219043304</v>
      </c>
      <c r="AV240" s="228">
        <v>88.695342657281202</v>
      </c>
      <c r="AW240" s="228">
        <v>89.385981938011795</v>
      </c>
      <c r="AX240" s="228">
        <v>91.831773358637406</v>
      </c>
      <c r="AY240" s="228">
        <v>96.660379716434903</v>
      </c>
      <c r="AZ240" s="228">
        <v>98.149081007644099</v>
      </c>
      <c r="BA240" s="228">
        <v>99.502710623127498</v>
      </c>
      <c r="BB240" s="228">
        <v>100.51104325685201</v>
      </c>
      <c r="BC240" s="228">
        <v>99.146959544798307</v>
      </c>
      <c r="BD240" s="228">
        <v>100.28708172884301</v>
      </c>
      <c r="BE240" s="228">
        <v>100.832313960527</v>
      </c>
      <c r="BF240" s="1"/>
    </row>
    <row r="241" spans="1:58">
      <c r="A241" s="73" t="s">
        <v>556</v>
      </c>
      <c r="B241" s="73" t="s">
        <v>557</v>
      </c>
      <c r="W241" s="73">
        <v>3.4622002306999998E-3</v>
      </c>
      <c r="X241" s="73">
        <v>3.5728400759000001E-3</v>
      </c>
      <c r="Y241" s="73">
        <v>3.4932979446999999E-3</v>
      </c>
      <c r="Z241" s="73">
        <v>3.5821624644000001E-3</v>
      </c>
      <c r="AA241" s="73">
        <v>3.9568737381E-3</v>
      </c>
      <c r="AB241" s="73">
        <v>4.2409044234000002E-3</v>
      </c>
      <c r="AC241" s="73">
        <v>4.2684688527000001E-3</v>
      </c>
      <c r="AD241" s="73">
        <v>5.5273437691000004E-3</v>
      </c>
      <c r="AE241" s="73">
        <v>6.5040359114999996E-3</v>
      </c>
      <c r="AF241" s="73">
        <v>1.1826857452E-2</v>
      </c>
      <c r="AG241" s="73">
        <v>1.6150928671999999E-2</v>
      </c>
      <c r="AH241" s="73">
        <v>1.8970553444000001E-2</v>
      </c>
      <c r="AI241" s="73">
        <v>2.3826738765000001E-2</v>
      </c>
      <c r="AJ241" s="73">
        <v>3.0693976346999999E-2</v>
      </c>
      <c r="AK241" s="73">
        <v>4.8999975562000003E-2</v>
      </c>
      <c r="AL241" s="228">
        <v>5.3422630614296397E-2</v>
      </c>
      <c r="AM241" s="228">
        <v>0.113074734390672</v>
      </c>
      <c r="AN241" s="228">
        <v>0.15388440181754101</v>
      </c>
      <c r="AO241" s="228">
        <v>0.18098940774348601</v>
      </c>
      <c r="AP241" s="228">
        <v>0.22495293456715201</v>
      </c>
      <c r="AQ241" s="228">
        <v>0.284728867201966</v>
      </c>
      <c r="AR241" s="228">
        <v>0.30064691629026802</v>
      </c>
      <c r="AS241" s="228">
        <v>0.39388258644131602</v>
      </c>
      <c r="AT241" s="228">
        <v>0.521089744401248</v>
      </c>
      <c r="AU241" s="228">
        <v>0.67933918642110602</v>
      </c>
      <c r="AV241" s="228">
        <v>0.85300456132757096</v>
      </c>
      <c r="AW241" s="228">
        <v>0.97575150189953197</v>
      </c>
      <c r="AX241" s="228">
        <v>1.0972899339512701</v>
      </c>
      <c r="AY241" s="228">
        <v>1.4004559310115501</v>
      </c>
      <c r="AZ241" s="228">
        <v>1.49875291636688</v>
      </c>
      <c r="BA241" s="228">
        <v>2.1609364120133199</v>
      </c>
      <c r="BB241" s="228">
        <v>2.7132049542905099</v>
      </c>
      <c r="BC241" s="228">
        <v>3.0400896525415599</v>
      </c>
      <c r="BD241" s="228">
        <v>4.0589226563898304</v>
      </c>
      <c r="BE241" s="228"/>
      <c r="BF241" s="1"/>
    </row>
    <row r="242" spans="1:58">
      <c r="A242" s="73" t="s">
        <v>558</v>
      </c>
      <c r="B242" s="73" t="s">
        <v>559</v>
      </c>
      <c r="AB242" s="73">
        <v>4.0174942732999996</v>
      </c>
      <c r="AC242" s="73">
        <v>19.572424703999999</v>
      </c>
      <c r="AD242" s="73">
        <v>87.956420378999994</v>
      </c>
      <c r="AE242" s="73">
        <v>434.36649268000002</v>
      </c>
      <c r="AF242" s="73">
        <v>710.33119767999995</v>
      </c>
      <c r="AG242" s="73">
        <v>972.46430284999997</v>
      </c>
      <c r="AH242" s="73">
        <v>1622.8033994</v>
      </c>
      <c r="AI242" s="73">
        <v>2107.9113188000001</v>
      </c>
      <c r="AJ242" s="73">
        <v>2421.9061259</v>
      </c>
      <c r="AK242" s="73">
        <v>2775.9561112000001</v>
      </c>
      <c r="AL242" s="228">
        <v>2135.6683078330102</v>
      </c>
      <c r="AM242" s="228">
        <v>2279.7837750731201</v>
      </c>
      <c r="AN242" s="228">
        <v>2389.2975106835302</v>
      </c>
      <c r="AO242" s="228">
        <v>2572.5416369909499</v>
      </c>
      <c r="AP242" s="228">
        <v>2679.0707584633001</v>
      </c>
      <c r="AQ242" s="228">
        <v>2923.1784115720302</v>
      </c>
      <c r="AR242" s="228">
        <v>2934.5586459738302</v>
      </c>
      <c r="AS242" s="228">
        <v>3033.02940197508</v>
      </c>
      <c r="AT242" s="228">
        <v>3178.57552193638</v>
      </c>
      <c r="AU242" s="228">
        <v>3379.1215618547499</v>
      </c>
      <c r="AV242" s="228">
        <v>3575.0999135008601</v>
      </c>
      <c r="AW242" s="228">
        <v>3765.7543510271698</v>
      </c>
      <c r="AX242" s="228">
        <v>4021.3824757591401</v>
      </c>
      <c r="AY242" s="228">
        <v>4838.2554216334102</v>
      </c>
      <c r="AZ242" s="228">
        <v>5100.24725432988</v>
      </c>
      <c r="BA242" s="228">
        <v>5647.0985449734098</v>
      </c>
      <c r="BB242" s="228">
        <v>6709.1915778194798</v>
      </c>
      <c r="BC242" s="228">
        <v>7310.9887304854601</v>
      </c>
      <c r="BD242" s="228">
        <v>7546.5913922753698</v>
      </c>
      <c r="BE242" s="228">
        <v>7710.4789253112504</v>
      </c>
      <c r="BF242" s="1"/>
    </row>
    <row r="243" spans="1:58">
      <c r="A243" s="73" t="s">
        <v>560</v>
      </c>
      <c r="B243" s="73" t="s">
        <v>561</v>
      </c>
      <c r="AL243" s="228"/>
      <c r="AM243" s="228"/>
      <c r="AN243" s="228"/>
      <c r="AO243" s="228"/>
      <c r="AP243" s="228"/>
      <c r="AQ243" s="228"/>
      <c r="AR243" s="228"/>
      <c r="AS243" s="228"/>
      <c r="AT243" s="228"/>
      <c r="AU243" s="228"/>
      <c r="AV243" s="228"/>
      <c r="AW243" s="228"/>
      <c r="AX243" s="228"/>
      <c r="AY243" s="228"/>
      <c r="AZ243" s="228"/>
      <c r="BA243" s="228"/>
      <c r="BB243" s="228"/>
      <c r="BC243" s="228"/>
      <c r="BD243" s="228"/>
      <c r="BE243" s="228"/>
      <c r="BF243" s="1"/>
    </row>
    <row r="244" spans="1:58">
      <c r="A244" s="73" t="s">
        <v>562</v>
      </c>
      <c r="B244" s="73" t="s">
        <v>609</v>
      </c>
      <c r="AK244" s="73">
        <v>1.5785475100999999</v>
      </c>
      <c r="AL244" s="228">
        <v>1.9639956529681699</v>
      </c>
      <c r="AM244" s="228">
        <v>1.9792343565716199</v>
      </c>
      <c r="AN244" s="228">
        <v>1.87132471298522</v>
      </c>
      <c r="AO244" s="228">
        <v>1.75178181651757</v>
      </c>
      <c r="AP244" s="228">
        <v>1.67311039638259</v>
      </c>
      <c r="AQ244" s="228">
        <v>1.8067103060070899</v>
      </c>
      <c r="AR244" s="228">
        <v>1.8078724457677899</v>
      </c>
      <c r="AS244" s="228">
        <v>1.8070309139574601</v>
      </c>
      <c r="AT244" s="228">
        <v>1.7340425989186401</v>
      </c>
      <c r="AU244" s="228">
        <v>1.66866837263283</v>
      </c>
      <c r="AV244" s="228">
        <v>1.6284802998299599</v>
      </c>
      <c r="AW244" s="228">
        <v>1.6707112097516299</v>
      </c>
      <c r="AX244" s="228">
        <v>1.7120075946317099</v>
      </c>
      <c r="AY244" s="228">
        <v>1.91854331000887</v>
      </c>
      <c r="AZ244" s="228">
        <v>1.9084432757818</v>
      </c>
      <c r="BA244" s="228">
        <v>2.13888290548427</v>
      </c>
      <c r="BB244" s="228">
        <v>2.1888692239019698</v>
      </c>
      <c r="BC244" s="228">
        <v>2.18048808086504</v>
      </c>
      <c r="BD244" s="228">
        <v>2.3248486086683902</v>
      </c>
      <c r="BE244" s="228">
        <v>2.3534559869181102</v>
      </c>
      <c r="BF244" s="1"/>
    </row>
    <row r="245" spans="1:58">
      <c r="A245" s="73" t="s">
        <v>564</v>
      </c>
      <c r="B245" s="73" t="s">
        <v>565</v>
      </c>
      <c r="AG245" s="73">
        <v>9.4601130221999998</v>
      </c>
      <c r="AH245" s="73">
        <v>10.246506294</v>
      </c>
      <c r="AI245" s="73">
        <v>11.356935529999999</v>
      </c>
      <c r="AJ245" s="73">
        <v>12.933191413999999</v>
      </c>
      <c r="AK245" s="73">
        <v>15.309566183999999</v>
      </c>
      <c r="AL245" s="228">
        <v>12.9868182205085</v>
      </c>
      <c r="AM245" s="228">
        <v>17.443639725927301</v>
      </c>
      <c r="AN245" s="228">
        <v>19.429449652044401</v>
      </c>
      <c r="AO245" s="228">
        <v>17.6172675555406</v>
      </c>
      <c r="AP245" s="228">
        <v>23.1577762637767</v>
      </c>
      <c r="AQ245" s="228">
        <v>27.928680083528398</v>
      </c>
      <c r="AR245" s="228">
        <v>28.056828872511701</v>
      </c>
      <c r="AS245" s="228">
        <v>30.039955530131898</v>
      </c>
      <c r="AT245" s="228">
        <v>32.660736998769401</v>
      </c>
      <c r="AU245" s="228">
        <v>36.272849119005002</v>
      </c>
      <c r="AV245" s="228">
        <v>41.655113624551603</v>
      </c>
      <c r="AW245" s="228">
        <v>45.905151434079897</v>
      </c>
      <c r="AX245" s="228">
        <v>58.689780663313599</v>
      </c>
      <c r="AY245" s="228">
        <v>65.890302425209995</v>
      </c>
      <c r="AZ245" s="228">
        <v>59.701284985613199</v>
      </c>
      <c r="BA245" s="228">
        <v>67.113300574044302</v>
      </c>
      <c r="BB245" s="228">
        <v>75.818135383856799</v>
      </c>
      <c r="BC245" s="228">
        <v>75.208234110402998</v>
      </c>
      <c r="BD245" s="228">
        <v>79.953898874984304</v>
      </c>
      <c r="BE245" s="228"/>
      <c r="BF245" s="1"/>
    </row>
    <row r="246" spans="1:58">
      <c r="A246" s="73" t="s">
        <v>566</v>
      </c>
      <c r="B246" s="73" t="s">
        <v>567</v>
      </c>
      <c r="W246" s="73">
        <v>0.72514514461000001</v>
      </c>
      <c r="X246" s="73">
        <v>0.71046791498999995</v>
      </c>
      <c r="Y246" s="73">
        <v>0.71077476473000001</v>
      </c>
      <c r="Z246" s="73">
        <v>0.81110395550000003</v>
      </c>
      <c r="AA246" s="73">
        <v>0.92504731823999997</v>
      </c>
      <c r="AB246" s="73">
        <v>1.2668968701000001</v>
      </c>
      <c r="AC246" s="73">
        <v>2.2551795853000001</v>
      </c>
      <c r="AD246" s="73">
        <v>3.5496787100999998</v>
      </c>
      <c r="AE246" s="73">
        <v>4.6133209635999997</v>
      </c>
      <c r="AF246" s="73">
        <v>8.0417288815999992</v>
      </c>
      <c r="AG246" s="73">
        <v>15.990773903999999</v>
      </c>
      <c r="AH246" s="73">
        <v>29.794437612999999</v>
      </c>
      <c r="AI246" s="73">
        <v>77.482313317999996</v>
      </c>
      <c r="AJ246" s="73">
        <v>184.74186044999999</v>
      </c>
      <c r="AK246" s="73">
        <v>299.48143008</v>
      </c>
      <c r="AL246" s="228">
        <v>0.24229644412486201</v>
      </c>
      <c r="AM246" s="228">
        <v>0.29589216457469503</v>
      </c>
      <c r="AN246" s="228">
        <v>0.36481251401783898</v>
      </c>
      <c r="AO246" s="228">
        <v>0.42191207515935403</v>
      </c>
      <c r="AP246" s="228">
        <v>0.490035932638896</v>
      </c>
      <c r="AQ246" s="228">
        <v>0.63539703232021705</v>
      </c>
      <c r="AR246" s="228">
        <v>0.77860740543395801</v>
      </c>
      <c r="AS246" s="228">
        <v>0.91553201176585797</v>
      </c>
      <c r="AT246" s="228">
        <v>1.0556853989174999</v>
      </c>
      <c r="AU246" s="228">
        <v>1.23001114571276</v>
      </c>
      <c r="AV246" s="228">
        <v>1.39008262022426</v>
      </c>
      <c r="AW246" s="228">
        <v>1.5447724188087799</v>
      </c>
      <c r="AX246" s="228">
        <v>1.6998927916906901</v>
      </c>
      <c r="AY246" s="228">
        <v>1.8445819975361999</v>
      </c>
      <c r="AZ246" s="228">
        <v>1.9324591907651201</v>
      </c>
      <c r="BA246" s="228">
        <v>2.1754841798374298</v>
      </c>
      <c r="BB246" s="228">
        <v>2.3783803331645599</v>
      </c>
      <c r="BC246" s="228">
        <v>2.4361323856623698</v>
      </c>
      <c r="BD246" s="228">
        <v>2.5358874699555098</v>
      </c>
      <c r="BE246" s="228">
        <v>2.71330293045092</v>
      </c>
      <c r="BF246" s="1"/>
    </row>
    <row r="247" spans="1:58">
      <c r="A247" s="73" t="s">
        <v>568</v>
      </c>
      <c r="B247" s="73" t="s">
        <v>569</v>
      </c>
      <c r="AL247" s="228">
        <v>0.34690747663397498</v>
      </c>
      <c r="AM247" s="228">
        <v>0.37129675358376701</v>
      </c>
      <c r="AN247" s="228">
        <v>0.35453899353257401</v>
      </c>
      <c r="AO247" s="228">
        <v>0.25586420222398598</v>
      </c>
      <c r="AP247" s="228">
        <v>0.27218545719526399</v>
      </c>
      <c r="AQ247" s="228">
        <v>0.267800652502859</v>
      </c>
      <c r="AR247" s="228">
        <v>0.26149100761702998</v>
      </c>
      <c r="AS247" s="228">
        <v>0.264524349702357</v>
      </c>
      <c r="AT247" s="228">
        <v>0.28217905691585099</v>
      </c>
      <c r="AU247" s="228">
        <v>0.29553090940555798</v>
      </c>
      <c r="AV247" s="228">
        <v>0.301025250193585</v>
      </c>
      <c r="AW247" s="228">
        <v>0.28615993133251599</v>
      </c>
      <c r="AX247" s="228">
        <v>0.281236100773262</v>
      </c>
      <c r="AY247" s="228">
        <v>0.27954697446386001</v>
      </c>
      <c r="AZ247" s="228">
        <v>0.48357285477839501</v>
      </c>
      <c r="BA247" s="228">
        <v>0.49546665713591198</v>
      </c>
      <c r="BB247" s="228">
        <v>0.50442729118732099</v>
      </c>
      <c r="BC247" s="228">
        <v>0.50694187615011699</v>
      </c>
      <c r="BD247" s="228">
        <v>0.52039999202392495</v>
      </c>
      <c r="BE247" s="228">
        <v>0.51978280062559501</v>
      </c>
      <c r="BF247" s="1"/>
    </row>
    <row r="248" spans="1:58">
      <c r="AL248" s="1"/>
      <c r="AM248" s="1"/>
      <c r="AN248" s="1"/>
      <c r="AO248" s="1"/>
      <c r="AP248" s="1"/>
      <c r="AQ248" s="1"/>
      <c r="AR248" s="1"/>
      <c r="AS248" s="1"/>
      <c r="AT248" s="1"/>
      <c r="AU248" s="1"/>
      <c r="AV248" s="1"/>
      <c r="AW248" s="1"/>
      <c r="AX248" s="1"/>
      <c r="AY248" s="1"/>
      <c r="AZ248" s="1"/>
      <c r="BA248" s="1"/>
      <c r="BB248" s="1"/>
      <c r="BC248" s="1"/>
      <c r="BD248" s="1"/>
      <c r="BE248" s="1"/>
      <c r="BF248" s="1"/>
    </row>
    <row r="254" spans="1:58">
      <c r="A254" s="77" t="s">
        <v>676</v>
      </c>
    </row>
    <row r="255" spans="1:58">
      <c r="A255" s="73" t="s">
        <v>611</v>
      </c>
    </row>
    <row r="256" spans="1:58">
      <c r="A256" s="76" t="s">
        <v>726</v>
      </c>
    </row>
    <row r="258" spans="1:1">
      <c r="A258" s="73" t="s">
        <v>612</v>
      </c>
    </row>
  </sheetData>
  <printOptions gridLines="1"/>
  <pageMargins left="0.7" right="0.7" top="0.75" bottom="0.75" header="0.3" footer="0.3"/>
  <pageSetup scale="57" fitToHeight="0" orientation="landscape"/>
  <headerFooter alignWithMargins="0">
    <oddHeader>&amp;CPPP Exchange Rates
2013.02.14</oddHeader>
  </headerFooter>
  <colBreaks count="1" manualBreakCount="1">
    <brk id="5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Assumptions</vt:lpstr>
      <vt:lpstr>5. Scholarships Kenya</vt:lpstr>
      <vt:lpstr>Inflation Rates</vt:lpstr>
      <vt:lpstr>Standard Exchange Rates</vt:lpstr>
      <vt:lpstr>PPP Exchange Rates</vt:lpstr>
      <vt:lpstr>'Inflation Rates'!Print_Titles</vt:lpstr>
      <vt:lpstr>'PPP Exchange Rates'!Print_Titles</vt:lpstr>
      <vt:lpstr>'Standard Exchange Rates'!Print_Titles</vt:lpstr>
    </vt:vector>
  </TitlesOfParts>
  <Company>Massachusetts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Caitlin Tulloch</dc:creator>
  <cp:lastModifiedBy>Radhika Bhula</cp:lastModifiedBy>
  <cp:lastPrinted>2020-01-27T20:30:27Z</cp:lastPrinted>
  <dcterms:created xsi:type="dcterms:W3CDTF">2011-01-06T16:25:09Z</dcterms:created>
  <dcterms:modified xsi:type="dcterms:W3CDTF">2020-12-18T14:25:22Z</dcterms:modified>
</cp:coreProperties>
</file>